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<sst xmlns="http://schemas.openxmlformats.org/spreadsheetml/2006/main" count="79" uniqueCount="76">
  <si>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</si>
  <si>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</si>
  <si>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</si>
  <si>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</si>
  <si>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</si>
  <si>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</si>
  <si>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</si>
  <si>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</si>
  <si>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</si>
  <si>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</si>
  <si>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</si>
  <si>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</si>
  <si>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</si>
  <si>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</si>
  <si>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</si>
  <si>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</si>
  <si>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</si>
  <si>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</si>
  <si>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</si>
  <si>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</si>
  <si>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</si>
  <si>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</si>
  <si>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</si>
  <si>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</si>
  <si>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</si>
  <si>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</si>
  <si>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</si>
  <si>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</si>
  <si>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</si>
  <si>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</si>
  <si>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</si>
  <si>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</si>
  <si>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</si>
  <si>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</si>
  <si>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</si>
  <si>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</si>
  <si>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</si>
  <si>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</si>
  <si>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</si>
  <si>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</si>
  <si>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</si>
  <si>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</si>
  <si>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</si>
  <si>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</si>
  <si>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</si>
  <si>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</si>
  <si>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</si>
  <si>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</si>
  <si>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</si>
  <si>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</si>
  <si>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</si>
  <si>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</si>
  <si>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</si>
  <si>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</si>
  <si>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</si>
  <si>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</si>
  <si>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</si>
  <si>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</si>
  <si>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</si>
  <si>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</si>
  <si>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</si>
  <si>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</si>
  <si>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</si>
  <si>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</si>
  <si>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</si>
  <si>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</si>
  <si>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</si>
  <si>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</si>
  <si>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</si>
  <si>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</si>
  <si>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</si>
  <si>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</si>
  <si>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</si>
  <si>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30/01/21 - VENCIMENTO 05/02/21</t>
  </si>
  <si>
    <t>5.3. Revisão de Remuneração pelo Transporte Coletivo (1)</t>
  </si>
  <si>
    <t>Nota: (1) Revisão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</si>
</sst>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189595</v>
      </c>
      <c r="C7" s="9">
        <f t="shared" si="0"/>
        <v>122688</v>
      </c>
      <c r="D7" s="9">
        <f t="shared" si="0"/>
        <v>149525</v>
      </c>
      <c r="E7" s="9">
        <f t="shared" si="0"/>
        <v>29898</v>
      </c>
      <c r="F7" s="9">
        <f t="shared" si="0"/>
        <v>101538</v>
      </c>
      <c r="G7" s="9">
        <f t="shared" si="0"/>
        <v>151275</v>
      </c>
      <c r="H7" s="9">
        <f t="shared" si="0"/>
        <v>22170</v>
      </c>
      <c r="I7" s="9">
        <f t="shared" si="0"/>
        <v>124962</v>
      </c>
      <c r="J7" s="9">
        <f t="shared" si="0"/>
        <v>118341</v>
      </c>
      <c r="K7" s="9">
        <f t="shared" si="0"/>
        <v>168198</v>
      </c>
      <c r="L7" s="9">
        <f t="shared" si="0"/>
        <v>126436</v>
      </c>
      <c r="M7" s="9">
        <f t="shared" si="0"/>
        <v>53728</v>
      </c>
      <c r="N7" s="9">
        <f t="shared" si="0"/>
        <v>31530</v>
      </c>
      <c r="O7" s="9">
        <f t="shared" si="0"/>
        <v>1389884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10712</v>
      </c>
      <c r="C8" s="11">
        <f t="shared" si="1"/>
        <v>8810</v>
      </c>
      <c r="D8" s="11">
        <f t="shared" si="1"/>
        <v>8239</v>
      </c>
      <c r="E8" s="11">
        <f t="shared" si="1"/>
        <v>1285</v>
      </c>
      <c r="F8" s="11">
        <f t="shared" si="1"/>
        <v>5278</v>
      </c>
      <c r="G8" s="11">
        <f t="shared" si="1"/>
        <v>7643</v>
      </c>
      <c r="H8" s="11">
        <f t="shared" si="1"/>
        <v>1590</v>
      </c>
      <c r="I8" s="11">
        <f t="shared" si="1"/>
        <v>9569</v>
      </c>
      <c r="J8" s="11">
        <f t="shared" si="1"/>
        <v>7208</v>
      </c>
      <c r="K8" s="11">
        <f t="shared" si="1"/>
        <v>7425</v>
      </c>
      <c r="L8" s="11">
        <f t="shared" si="1"/>
        <v>5785</v>
      </c>
      <c r="M8" s="11">
        <f t="shared" si="1"/>
        <v>2687</v>
      </c>
      <c r="N8" s="11">
        <f t="shared" si="1"/>
        <v>2087</v>
      </c>
      <c r="O8" s="11">
        <f t="shared" si="1"/>
        <v>78318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10712</v>
      </c>
      <c r="C9" s="11">
        <v>8810</v>
      </c>
      <c r="D9" s="11">
        <v>8239</v>
      </c>
      <c r="E9" s="11">
        <v>1285</v>
      </c>
      <c r="F9" s="11">
        <v>5278</v>
      </c>
      <c r="G9" s="11">
        <v>7643</v>
      </c>
      <c r="H9" s="11">
        <v>1588</v>
      </c>
      <c r="I9" s="11">
        <v>9565</v>
      </c>
      <c r="J9" s="11">
        <v>7208</v>
      </c>
      <c r="K9" s="11">
        <v>7423</v>
      </c>
      <c r="L9" s="11">
        <v>5785</v>
      </c>
      <c r="M9" s="11">
        <v>2685</v>
      </c>
      <c r="N9" s="11">
        <v>2087</v>
      </c>
      <c r="O9" s="11">
        <f>SUM(B9:N9)</f>
        <v>78308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4</v>
      </c>
      <c r="J10" s="13">
        <v>0</v>
      </c>
      <c r="K10" s="13">
        <v>2</v>
      </c>
      <c r="L10" s="13">
        <v>0</v>
      </c>
      <c r="M10" s="13">
        <v>2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178883</v>
      </c>
      <c r="C11" s="13">
        <v>113878</v>
      </c>
      <c r="D11" s="13">
        <v>141286</v>
      </c>
      <c r="E11" s="13">
        <v>28613</v>
      </c>
      <c r="F11" s="13">
        <v>96260</v>
      </c>
      <c r="G11" s="13">
        <v>143632</v>
      </c>
      <c r="H11" s="13">
        <v>20580</v>
      </c>
      <c r="I11" s="13">
        <v>115393</v>
      </c>
      <c r="J11" s="13">
        <v>111133</v>
      </c>
      <c r="K11" s="13">
        <v>160773</v>
      </c>
      <c r="L11" s="13">
        <v>120651</v>
      </c>
      <c r="M11" s="13">
        <v>51041</v>
      </c>
      <c r="N11" s="13">
        <v>29443</v>
      </c>
      <c r="O11" s="11">
        <f>SUM(B11:N11)</f>
        <v>1311566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1.265721242798396</v>
      </c>
      <c r="C15" s="19">
        <v>1.293142391241624</v>
      </c>
      <c r="D15" s="19">
        <v>1.272177878523121</v>
      </c>
      <c r="E15" s="19">
        <v>0.992033265731592</v>
      </c>
      <c r="F15" s="19">
        <v>1.629304272261621</v>
      </c>
      <c r="G15" s="19">
        <v>1.623527039171746</v>
      </c>
      <c r="H15" s="19">
        <v>1.633377959623619</v>
      </c>
      <c r="I15" s="19">
        <v>1.299018887187916</v>
      </c>
      <c r="J15" s="19">
        <v>1.288361432273832</v>
      </c>
      <c r="K15" s="19">
        <v>1.268435206037468</v>
      </c>
      <c r="L15" s="19">
        <v>1.369538974612266</v>
      </c>
      <c r="M15" s="19">
        <v>1.366789253748393</v>
      </c>
      <c r="N15" s="19">
        <v>1.329136913433283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607701.84</v>
      </c>
      <c r="C17" s="24">
        <f aca="true" t="shared" si="2" ref="C17:N17">C18+C19+C20+C21+C22+C23+C24+C25</f>
        <v>401115.3</v>
      </c>
      <c r="D17" s="24">
        <f t="shared" si="2"/>
        <v>416759.10000000003</v>
      </c>
      <c r="E17" s="24">
        <f t="shared" si="2"/>
        <v>112836.07</v>
      </c>
      <c r="F17" s="24">
        <f t="shared" si="2"/>
        <v>404737.3299999999</v>
      </c>
      <c r="G17" s="24">
        <f t="shared" si="2"/>
        <v>509867.08</v>
      </c>
      <c r="H17" s="24">
        <f t="shared" si="2"/>
        <v>96911.77999999997</v>
      </c>
      <c r="I17" s="24">
        <f t="shared" si="2"/>
        <v>413798.31</v>
      </c>
      <c r="J17" s="24">
        <f t="shared" si="2"/>
        <v>375838.43</v>
      </c>
      <c r="K17" s="24">
        <f t="shared" si="2"/>
        <v>514424.1499999999</v>
      </c>
      <c r="L17" s="24">
        <f t="shared" si="2"/>
        <v>479812.21</v>
      </c>
      <c r="M17" s="24">
        <f t="shared" si="2"/>
        <v>241832.34</v>
      </c>
      <c r="N17" s="24">
        <f t="shared" si="2"/>
        <v>119400.56</v>
      </c>
      <c r="O17" s="24">
        <f>O18+O19+O20+O21+O22+O23+O24+O25</f>
        <v>4695034.499999999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418094.89</v>
      </c>
      <c r="C18" s="30">
        <f t="shared" si="3"/>
        <v>279421.92</v>
      </c>
      <c r="D18" s="30">
        <f t="shared" si="3"/>
        <v>298586.47</v>
      </c>
      <c r="E18" s="30">
        <f t="shared" si="3"/>
        <v>102134.56</v>
      </c>
      <c r="F18" s="30">
        <f t="shared" si="3"/>
        <v>234928.47</v>
      </c>
      <c r="G18" s="30">
        <f t="shared" si="3"/>
        <v>287725.05</v>
      </c>
      <c r="H18" s="30">
        <f t="shared" si="3"/>
        <v>56540.15</v>
      </c>
      <c r="I18" s="30">
        <f t="shared" si="3"/>
        <v>282339.14</v>
      </c>
      <c r="J18" s="30">
        <f t="shared" si="3"/>
        <v>269119.27</v>
      </c>
      <c r="K18" s="30">
        <f t="shared" si="3"/>
        <v>361810.72</v>
      </c>
      <c r="L18" s="30">
        <f t="shared" si="3"/>
        <v>309540.62</v>
      </c>
      <c r="M18" s="30">
        <f t="shared" si="3"/>
        <v>151953.53</v>
      </c>
      <c r="N18" s="30">
        <f t="shared" si="3"/>
        <v>80587.53</v>
      </c>
      <c r="O18" s="30">
        <f aca="true" t="shared" si="4" ref="O18:O25">SUM(B18:N18)</f>
        <v>3132782.3199999994</v>
      </c>
    </row>
    <row r="19" spans="1:23" ht="18.75" customHeight="1">
      <c r="A19" s="26" t="s">
        <v>35</v>
      </c>
      <c r="B19" s="30">
        <f>IF(B15&lt;&gt;0,ROUND((B15-1)*B18,2),0)</f>
        <v>111096.69</v>
      </c>
      <c r="C19" s="30">
        <f aca="true" t="shared" si="5" ref="C19:N19">IF(C15&lt;&gt;0,ROUND((C15-1)*C18,2),0)</f>
        <v>81910.41</v>
      </c>
      <c r="D19" s="30">
        <f t="shared" si="5"/>
        <v>81268.63</v>
      </c>
      <c r="E19" s="30">
        <f t="shared" si="5"/>
        <v>-813.68</v>
      </c>
      <c r="F19" s="30">
        <f t="shared" si="5"/>
        <v>147841.49</v>
      </c>
      <c r="G19" s="30">
        <f t="shared" si="5"/>
        <v>179404.35</v>
      </c>
      <c r="H19" s="30">
        <f t="shared" si="5"/>
        <v>35811.28</v>
      </c>
      <c r="I19" s="30">
        <f t="shared" si="5"/>
        <v>84424.74</v>
      </c>
      <c r="J19" s="30">
        <f t="shared" si="5"/>
        <v>77603.62</v>
      </c>
      <c r="K19" s="30">
        <f t="shared" si="5"/>
        <v>97122.74</v>
      </c>
      <c r="L19" s="30">
        <f t="shared" si="5"/>
        <v>114387.32</v>
      </c>
      <c r="M19" s="30">
        <f t="shared" si="5"/>
        <v>55734.92</v>
      </c>
      <c r="N19" s="30">
        <f t="shared" si="5"/>
        <v>26524.33</v>
      </c>
      <c r="O19" s="30">
        <f t="shared" si="4"/>
        <v>1092316.84</v>
      </c>
      <c r="W19" s="62"/>
    </row>
    <row r="20" spans="1:15" ht="18.75" customHeight="1">
      <c r="A20" s="26" t="s">
        <v>36</v>
      </c>
      <c r="B20" s="30">
        <v>27006.16</v>
      </c>
      <c r="C20" s="30">
        <v>19496.16</v>
      </c>
      <c r="D20" s="30">
        <v>13178.57</v>
      </c>
      <c r="E20" s="30">
        <v>4895.02</v>
      </c>
      <c r="F20" s="30">
        <v>11400.74</v>
      </c>
      <c r="G20" s="30">
        <v>17316.8</v>
      </c>
      <c r="H20" s="30">
        <v>2528.73</v>
      </c>
      <c r="I20" s="30">
        <v>12136.46</v>
      </c>
      <c r="J20" s="30">
        <v>15403.55</v>
      </c>
      <c r="K20" s="30">
        <v>20509.54</v>
      </c>
      <c r="L20" s="30">
        <v>20975.09</v>
      </c>
      <c r="M20" s="30">
        <v>8971.3</v>
      </c>
      <c r="N20" s="30">
        <v>3966.77</v>
      </c>
      <c r="O20" s="30">
        <f t="shared" si="4"/>
        <v>177784.88999999998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-301.56</v>
      </c>
      <c r="C23" s="30">
        <v>-1038.24</v>
      </c>
      <c r="D23" s="30">
        <v>-830.72</v>
      </c>
      <c r="E23" s="30">
        <v>-212.82</v>
      </c>
      <c r="F23" s="30">
        <v>0</v>
      </c>
      <c r="G23" s="30">
        <v>0</v>
      </c>
      <c r="H23" s="30">
        <v>-1125.46</v>
      </c>
      <c r="I23" s="30">
        <v>-150.32</v>
      </c>
      <c r="J23" s="30">
        <v>-3352.36</v>
      </c>
      <c r="K23" s="30">
        <v>0</v>
      </c>
      <c r="L23" s="30">
        <v>0</v>
      </c>
      <c r="M23" s="30">
        <v>-67.45</v>
      </c>
      <c r="N23" s="30">
        <v>0</v>
      </c>
      <c r="O23" s="30">
        <f t="shared" si="4"/>
        <v>-7078.93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6832.99</v>
      </c>
      <c r="F25" s="30">
        <v>14360.11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6980.7</v>
      </c>
      <c r="O25" s="30">
        <f t="shared" si="4"/>
        <v>294376.97000000003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-47132.8</v>
      </c>
      <c r="C27" s="30">
        <f>+C28+C30+C41+C42+C45-C46</f>
        <v>-38764</v>
      </c>
      <c r="D27" s="30">
        <f t="shared" si="6"/>
        <v>-38208.619999999995</v>
      </c>
      <c r="E27" s="30">
        <f t="shared" si="6"/>
        <v>-5654</v>
      </c>
      <c r="F27" s="30">
        <f t="shared" si="6"/>
        <v>-23223.2</v>
      </c>
      <c r="G27" s="30">
        <f t="shared" si="6"/>
        <v>-33629.2</v>
      </c>
      <c r="H27" s="30">
        <f t="shared" si="6"/>
        <v>-7455.73</v>
      </c>
      <c r="I27" s="30">
        <f t="shared" si="6"/>
        <v>-42086</v>
      </c>
      <c r="J27" s="30">
        <f t="shared" si="6"/>
        <v>-31715.2</v>
      </c>
      <c r="K27" s="30">
        <f t="shared" si="6"/>
        <v>-32661.2</v>
      </c>
      <c r="L27" s="30">
        <f t="shared" si="6"/>
        <v>-25454</v>
      </c>
      <c r="M27" s="30">
        <f t="shared" si="6"/>
        <v>-11814</v>
      </c>
      <c r="N27" s="30">
        <f t="shared" si="6"/>
        <v>-9182.8</v>
      </c>
      <c r="O27" s="30">
        <f t="shared" si="6"/>
        <v>-346980.75</v>
      </c>
    </row>
    <row r="28" spans="1:15" ht="18.75" customHeight="1">
      <c r="A28" s="26" t="s">
        <v>40</v>
      </c>
      <c r="B28" s="31">
        <f>+B29</f>
        <v>-47132.8</v>
      </c>
      <c r="C28" s="31">
        <f>+C29</f>
        <v>-38764</v>
      </c>
      <c r="D28" s="31">
        <f aca="true" t="shared" si="7" ref="D28:O28">+D29</f>
        <v>-36251.6</v>
      </c>
      <c r="E28" s="31">
        <f t="shared" si="7"/>
        <v>-5654</v>
      </c>
      <c r="F28" s="31">
        <f t="shared" si="7"/>
        <v>-23223.2</v>
      </c>
      <c r="G28" s="31">
        <f t="shared" si="7"/>
        <v>-33629.2</v>
      </c>
      <c r="H28" s="31">
        <f t="shared" si="7"/>
        <v>-6987.2</v>
      </c>
      <c r="I28" s="31">
        <f t="shared" si="7"/>
        <v>-42086</v>
      </c>
      <c r="J28" s="31">
        <f t="shared" si="7"/>
        <v>-31715.2</v>
      </c>
      <c r="K28" s="31">
        <f t="shared" si="7"/>
        <v>-32661.2</v>
      </c>
      <c r="L28" s="31">
        <f t="shared" si="7"/>
        <v>-25454</v>
      </c>
      <c r="M28" s="31">
        <f t="shared" si="7"/>
        <v>-11814</v>
      </c>
      <c r="N28" s="31">
        <f t="shared" si="7"/>
        <v>-9182.8</v>
      </c>
      <c r="O28" s="31">
        <f t="shared" si="7"/>
        <v>-344555.2</v>
      </c>
    </row>
    <row r="29" spans="1:26" ht="18.75" customHeight="1">
      <c r="A29" s="27" t="s">
        <v>41</v>
      </c>
      <c r="B29" s="16">
        <f>ROUND((-B9)*$G$3,2)</f>
        <v>-47132.8</v>
      </c>
      <c r="C29" s="16">
        <f aca="true" t="shared" si="8" ref="C29:N29">ROUND((-C9)*$G$3,2)</f>
        <v>-38764</v>
      </c>
      <c r="D29" s="16">
        <f t="shared" si="8"/>
        <v>-36251.6</v>
      </c>
      <c r="E29" s="16">
        <f t="shared" si="8"/>
        <v>-5654</v>
      </c>
      <c r="F29" s="16">
        <f t="shared" si="8"/>
        <v>-23223.2</v>
      </c>
      <c r="G29" s="16">
        <f t="shared" si="8"/>
        <v>-33629.2</v>
      </c>
      <c r="H29" s="16">
        <f t="shared" si="8"/>
        <v>-6987.2</v>
      </c>
      <c r="I29" s="16">
        <f t="shared" si="8"/>
        <v>-42086</v>
      </c>
      <c r="J29" s="16">
        <f t="shared" si="8"/>
        <v>-31715.2</v>
      </c>
      <c r="K29" s="16">
        <f t="shared" si="8"/>
        <v>-32661.2</v>
      </c>
      <c r="L29" s="16">
        <f t="shared" si="8"/>
        <v>-25454</v>
      </c>
      <c r="M29" s="16">
        <f t="shared" si="8"/>
        <v>-11814</v>
      </c>
      <c r="N29" s="16">
        <f t="shared" si="8"/>
        <v>-9182.8</v>
      </c>
      <c r="O29" s="32">
        <f aca="true" t="shared" si="9" ref="O29:O46">SUM(B29:N29)</f>
        <v>-344555.2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-1957.02</v>
      </c>
      <c r="E41" s="35"/>
      <c r="F41" s="35"/>
      <c r="G41" s="35"/>
      <c r="H41" s="35">
        <v>-468.53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-2425.55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560569.0399999999</v>
      </c>
      <c r="C44" s="36">
        <f t="shared" si="11"/>
        <v>362351.3</v>
      </c>
      <c r="D44" s="36">
        <f t="shared" si="11"/>
        <v>378550.48000000004</v>
      </c>
      <c r="E44" s="36">
        <f t="shared" si="11"/>
        <v>107182.07</v>
      </c>
      <c r="F44" s="36">
        <f t="shared" si="11"/>
        <v>381514.1299999999</v>
      </c>
      <c r="G44" s="36">
        <f t="shared" si="11"/>
        <v>476237.88</v>
      </c>
      <c r="H44" s="36">
        <f t="shared" si="11"/>
        <v>89456.04999999997</v>
      </c>
      <c r="I44" s="36">
        <f t="shared" si="11"/>
        <v>371712.31</v>
      </c>
      <c r="J44" s="36">
        <f t="shared" si="11"/>
        <v>344123.23</v>
      </c>
      <c r="K44" s="36">
        <f t="shared" si="11"/>
        <v>481762.9499999999</v>
      </c>
      <c r="L44" s="36">
        <f t="shared" si="11"/>
        <v>454358.21</v>
      </c>
      <c r="M44" s="36">
        <f t="shared" si="11"/>
        <v>230018.34</v>
      </c>
      <c r="N44" s="36">
        <f t="shared" si="11"/>
        <v>110217.76</v>
      </c>
      <c r="O44" s="36">
        <f>SUM(B44:N44)</f>
        <v>4348053.749999999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560569.05</v>
      </c>
      <c r="C50" s="51">
        <f t="shared" si="12"/>
        <v>362351.3</v>
      </c>
      <c r="D50" s="51">
        <f t="shared" si="12"/>
        <v>378550.49</v>
      </c>
      <c r="E50" s="51">
        <f t="shared" si="12"/>
        <v>107182.07</v>
      </c>
      <c r="F50" s="51">
        <f t="shared" si="12"/>
        <v>381514.13</v>
      </c>
      <c r="G50" s="51">
        <f t="shared" si="12"/>
        <v>476237.88</v>
      </c>
      <c r="H50" s="51">
        <f t="shared" si="12"/>
        <v>89456.06</v>
      </c>
      <c r="I50" s="51">
        <f t="shared" si="12"/>
        <v>371712.31</v>
      </c>
      <c r="J50" s="51">
        <f t="shared" si="12"/>
        <v>344123.23</v>
      </c>
      <c r="K50" s="51">
        <f t="shared" si="12"/>
        <v>481762.94</v>
      </c>
      <c r="L50" s="51">
        <f t="shared" si="12"/>
        <v>454358.21</v>
      </c>
      <c r="M50" s="51">
        <f t="shared" si="12"/>
        <v>230018.34</v>
      </c>
      <c r="N50" s="51">
        <f t="shared" si="12"/>
        <v>110217.76</v>
      </c>
      <c r="O50" s="36">
        <f t="shared" si="12"/>
        <v>4348053.77</v>
      </c>
      <c r="Q50"/>
    </row>
    <row r="51" spans="1:18" ht="18.75" customHeight="1">
      <c r="A51" s="26" t="s">
        <v>57</v>
      </c>
      <c r="B51" s="51">
        <v>463529.36</v>
      </c>
      <c r="C51" s="51">
        <v>266112.86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729642.22</v>
      </c>
      <c r="P51"/>
      <c r="Q51"/>
      <c r="R51" s="43"/>
    </row>
    <row r="52" spans="1:16" ht="18.75" customHeight="1">
      <c r="A52" s="26" t="s">
        <v>58</v>
      </c>
      <c r="B52" s="51">
        <v>97039.69</v>
      </c>
      <c r="C52" s="51">
        <v>96238.44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193278.13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378550.49</v>
      </c>
      <c r="E53" s="52">
        <v>0</v>
      </c>
      <c r="F53" s="52">
        <v>0</v>
      </c>
      <c r="G53" s="52">
        <v>0</v>
      </c>
      <c r="H53" s="51">
        <v>89456.06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468006.55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107182.07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107182.07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381514.13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381514.13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476237.88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476237.88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371712.31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371712.31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344123.23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344123.23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481762.94</v>
      </c>
      <c r="L59" s="31">
        <v>454358.21</v>
      </c>
      <c r="M59" s="52">
        <v>0</v>
      </c>
      <c r="N59" s="52">
        <v>0</v>
      </c>
      <c r="O59" s="36">
        <f t="shared" si="13"/>
        <v>936121.15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230018.34</v>
      </c>
      <c r="N60" s="52">
        <v>0</v>
      </c>
      <c r="O60" s="36">
        <f t="shared" si="13"/>
        <v>230018.34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110217.76</v>
      </c>
      <c r="O61" s="55">
        <f t="shared" si="13"/>
        <v>110217.76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 s="68"/>
      <c r="E66"/>
      <c r="F66"/>
      <c r="G66"/>
      <c r="H66" s="6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2021-02-04T17:00:49Z</dcterms:modified>
  <cp:category/>
  <cp:version/>
  <cp:contentType/>
  <cp:contentStatus/>
</cp:coreProperties>
</file>