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<sst xmlns="http://schemas.openxmlformats.org/spreadsheetml/2006/main" count="79" uniqueCount="76">
  <si>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</si>
  <si>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</si>
  <si>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</si>
  <si>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</si>
  <si>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</si>
  <si>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</si>
  <si>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</si>
  <si>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</si>
  <si>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</si>
  <si>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</si>
  <si>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</si>
  <si>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</si>
  <si>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</si>
  <si>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</si>
  <si>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</si>
  <si>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</si>
  <si>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</si>
  <si>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</si>
  <si>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</si>
  <si>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</si>
  <si>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</si>
  <si>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</si>
  <si>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</si>
  <si>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</si>
  <si>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</si>
  <si>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</si>
  <si>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</si>
  <si>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</si>
  <si>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</si>
  <si>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</si>
  <si>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</si>
  <si>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</si>
  <si>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</si>
  <si>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</si>
  <si>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</si>
  <si>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</si>
  <si>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</si>
  <si>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</si>
  <si>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</si>
  <si>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</si>
  <si>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</si>
  <si>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</si>
  <si>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</si>
  <si>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</si>
  <si>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</si>
  <si>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</si>
  <si>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</si>
  <si>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</si>
  <si>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</si>
  <si>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</si>
  <si>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</si>
  <si>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</si>
  <si>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</si>
  <si>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</si>
  <si>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</si>
  <si>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</si>
  <si>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</si>
  <si>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</si>
  <si>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</si>
  <si>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</si>
  <si>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</si>
  <si>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</si>
  <si>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</si>
  <si>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</si>
  <si>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</si>
  <si>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</si>
  <si>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</si>
  <si>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</si>
  <si>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</si>
  <si>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</si>
  <si>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</si>
  <si>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</si>
  <si>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</si>
  <si>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21/01/21 - VENCIMENTO 29/01/21</t>
  </si>
  <si>
    <t>5.3. Revisão de Remuneração pelo Transporte Coletivo (1)</t>
  </si>
  <si>
    <t>Nota: (1) Revisões período de 17/03 a 03/12/20, lotes D3 e D7; remuneração da rede da madrugada e dos aposentados, mês de dezembro/20.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</si>
</sst>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289255</v>
      </c>
      <c r="C7" s="9">
        <f t="shared" si="0"/>
        <v>206543</v>
      </c>
      <c r="D7" s="9">
        <f t="shared" si="0"/>
        <v>236083</v>
      </c>
      <c r="E7" s="9">
        <f t="shared" si="0"/>
        <v>49073</v>
      </c>
      <c r="F7" s="9">
        <f t="shared" si="0"/>
        <v>160048</v>
      </c>
      <c r="G7" s="9">
        <f t="shared" si="0"/>
        <v>273032</v>
      </c>
      <c r="H7" s="9">
        <f t="shared" si="0"/>
        <v>41445</v>
      </c>
      <c r="I7" s="9">
        <f t="shared" si="0"/>
        <v>211300</v>
      </c>
      <c r="J7" s="9">
        <f t="shared" si="0"/>
        <v>192499</v>
      </c>
      <c r="K7" s="9">
        <f t="shared" si="0"/>
        <v>267422</v>
      </c>
      <c r="L7" s="9">
        <f t="shared" si="0"/>
        <v>205581</v>
      </c>
      <c r="M7" s="9">
        <f t="shared" si="0"/>
        <v>91722</v>
      </c>
      <c r="N7" s="9">
        <f t="shared" si="0"/>
        <v>59606</v>
      </c>
      <c r="O7" s="9">
        <f t="shared" si="0"/>
        <v>2283609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12613</v>
      </c>
      <c r="C8" s="11">
        <f t="shared" si="1"/>
        <v>11357</v>
      </c>
      <c r="D8" s="11">
        <f t="shared" si="1"/>
        <v>9718</v>
      </c>
      <c r="E8" s="11">
        <f t="shared" si="1"/>
        <v>1869</v>
      </c>
      <c r="F8" s="11">
        <f t="shared" si="1"/>
        <v>6367</v>
      </c>
      <c r="G8" s="11">
        <f t="shared" si="1"/>
        <v>11369</v>
      </c>
      <c r="H8" s="11">
        <f t="shared" si="1"/>
        <v>2306</v>
      </c>
      <c r="I8" s="11">
        <f t="shared" si="1"/>
        <v>12672</v>
      </c>
      <c r="J8" s="11">
        <f t="shared" si="1"/>
        <v>9341</v>
      </c>
      <c r="K8" s="11">
        <f t="shared" si="1"/>
        <v>8302</v>
      </c>
      <c r="L8" s="11">
        <f t="shared" si="1"/>
        <v>6945</v>
      </c>
      <c r="M8" s="11">
        <f t="shared" si="1"/>
        <v>4081</v>
      </c>
      <c r="N8" s="11">
        <f t="shared" si="1"/>
        <v>3425</v>
      </c>
      <c r="O8" s="11">
        <f t="shared" si="1"/>
        <v>100365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12613</v>
      </c>
      <c r="C9" s="11">
        <v>11357</v>
      </c>
      <c r="D9" s="11">
        <v>9718</v>
      </c>
      <c r="E9" s="11">
        <v>1869</v>
      </c>
      <c r="F9" s="11">
        <v>6367</v>
      </c>
      <c r="G9" s="11">
        <v>11369</v>
      </c>
      <c r="H9" s="11">
        <v>2302</v>
      </c>
      <c r="I9" s="11">
        <v>12670</v>
      </c>
      <c r="J9" s="11">
        <v>9341</v>
      </c>
      <c r="K9" s="11">
        <v>8297</v>
      </c>
      <c r="L9" s="11">
        <v>6945</v>
      </c>
      <c r="M9" s="11">
        <v>4076</v>
      </c>
      <c r="N9" s="11">
        <v>3425</v>
      </c>
      <c r="O9" s="11">
        <f>SUM(B9:N9)</f>
        <v>100349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2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276642</v>
      </c>
      <c r="C11" s="13">
        <v>195186</v>
      </c>
      <c r="D11" s="13">
        <v>226365</v>
      </c>
      <c r="E11" s="13">
        <v>47204</v>
      </c>
      <c r="F11" s="13">
        <v>153681</v>
      </c>
      <c r="G11" s="13">
        <v>261663</v>
      </c>
      <c r="H11" s="13">
        <v>39139</v>
      </c>
      <c r="I11" s="13">
        <v>198628</v>
      </c>
      <c r="J11" s="13">
        <v>183158</v>
      </c>
      <c r="K11" s="13">
        <v>259120</v>
      </c>
      <c r="L11" s="13">
        <v>198636</v>
      </c>
      <c r="M11" s="13">
        <v>87641</v>
      </c>
      <c r="N11" s="13">
        <v>56181</v>
      </c>
      <c r="O11" s="11">
        <f>SUM(B11:N11)</f>
        <v>2183244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1.305781339098467</v>
      </c>
      <c r="C15" s="19">
        <v>1.340237596543024</v>
      </c>
      <c r="D15" s="19">
        <v>1.253426147876135</v>
      </c>
      <c r="E15" s="19">
        <v>0.986109721220717</v>
      </c>
      <c r="F15" s="19">
        <v>1.609944922868707</v>
      </c>
      <c r="G15" s="19">
        <v>1.578157462551739</v>
      </c>
      <c r="H15" s="19">
        <v>1.786859418890883</v>
      </c>
      <c r="I15" s="19">
        <v>1.287400882756483</v>
      </c>
      <c r="J15" s="19">
        <v>1.325759496696897</v>
      </c>
      <c r="K15" s="19">
        <v>1.250271245146484</v>
      </c>
      <c r="L15" s="19">
        <v>1.331495341236096</v>
      </c>
      <c r="M15" s="19">
        <v>1.376696839932326</v>
      </c>
      <c r="N15" s="19">
        <v>1.346541222432324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919198.5399999999</v>
      </c>
      <c r="C17" s="24">
        <f aca="true" t="shared" si="2" ref="C17:N17">C18+C19+C20+C21+C22+C23+C24+C25</f>
        <v>674814.34</v>
      </c>
      <c r="D17" s="24">
        <f t="shared" si="2"/>
        <v>631702.59</v>
      </c>
      <c r="E17" s="24">
        <f t="shared" si="2"/>
        <v>177746.56</v>
      </c>
      <c r="F17" s="24">
        <f t="shared" si="2"/>
        <v>620253.66</v>
      </c>
      <c r="G17" s="24">
        <f t="shared" si="2"/>
        <v>868618.8400000001</v>
      </c>
      <c r="H17" s="24">
        <f t="shared" si="2"/>
        <v>195842.67</v>
      </c>
      <c r="I17" s="24">
        <f t="shared" si="2"/>
        <v>662962.98</v>
      </c>
      <c r="J17" s="24">
        <f t="shared" si="2"/>
        <v>617255.7999999999</v>
      </c>
      <c r="K17" s="24">
        <f t="shared" si="2"/>
        <v>784200.8099999999</v>
      </c>
      <c r="L17" s="24">
        <f t="shared" si="2"/>
        <v>733388.1799999999</v>
      </c>
      <c r="M17" s="24">
        <f t="shared" si="2"/>
        <v>393837.83999999997</v>
      </c>
      <c r="N17" s="24">
        <f t="shared" si="2"/>
        <v>220758.13000000003</v>
      </c>
      <c r="O17" s="24">
        <f>O18+O19+O20+O21+O22+O23+O24+O25</f>
        <v>7500580.940000001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637865.13</v>
      </c>
      <c r="C18" s="30">
        <f t="shared" si="3"/>
        <v>470401.68</v>
      </c>
      <c r="D18" s="30">
        <f t="shared" si="3"/>
        <v>471434.14</v>
      </c>
      <c r="E18" s="30">
        <f t="shared" si="3"/>
        <v>167638.28</v>
      </c>
      <c r="F18" s="30">
        <f t="shared" si="3"/>
        <v>370303.06</v>
      </c>
      <c r="G18" s="30">
        <f t="shared" si="3"/>
        <v>519306.86</v>
      </c>
      <c r="H18" s="30">
        <f t="shared" si="3"/>
        <v>105697.18</v>
      </c>
      <c r="I18" s="30">
        <f t="shared" si="3"/>
        <v>477411.22</v>
      </c>
      <c r="J18" s="30">
        <f t="shared" si="3"/>
        <v>437761.98</v>
      </c>
      <c r="K18" s="30">
        <f t="shared" si="3"/>
        <v>575251.46</v>
      </c>
      <c r="L18" s="30">
        <f t="shared" si="3"/>
        <v>503303.4</v>
      </c>
      <c r="M18" s="30">
        <f t="shared" si="3"/>
        <v>259408.16</v>
      </c>
      <c r="N18" s="30">
        <f t="shared" si="3"/>
        <v>152346.98</v>
      </c>
      <c r="O18" s="30">
        <f aca="true" t="shared" si="4" ref="O18:O25">SUM(B18:N18)</f>
        <v>5148129.530000001</v>
      </c>
    </row>
    <row r="19" spans="1:23" ht="18.75" customHeight="1">
      <c r="A19" s="26" t="s">
        <v>35</v>
      </c>
      <c r="B19" s="30">
        <f>IF(B15&lt;&gt;0,ROUND((B15-1)*B18,2),0)</f>
        <v>195047.25</v>
      </c>
      <c r="C19" s="30">
        <f aca="true" t="shared" si="5" ref="C19:N19">IF(C15&lt;&gt;0,ROUND((C15-1)*C18,2),0)</f>
        <v>160048.34</v>
      </c>
      <c r="D19" s="30">
        <f t="shared" si="5"/>
        <v>119473.74</v>
      </c>
      <c r="E19" s="30">
        <f t="shared" si="5"/>
        <v>-2328.54</v>
      </c>
      <c r="F19" s="30">
        <f t="shared" si="5"/>
        <v>225864.47</v>
      </c>
      <c r="G19" s="30">
        <f t="shared" si="5"/>
        <v>300241.14</v>
      </c>
      <c r="H19" s="30">
        <f t="shared" si="5"/>
        <v>83168.82</v>
      </c>
      <c r="I19" s="30">
        <f t="shared" si="5"/>
        <v>137208.41</v>
      </c>
      <c r="J19" s="30">
        <f t="shared" si="5"/>
        <v>142605.12</v>
      </c>
      <c r="K19" s="30">
        <f t="shared" si="5"/>
        <v>143968.9</v>
      </c>
      <c r="L19" s="30">
        <f t="shared" si="5"/>
        <v>166842.73</v>
      </c>
      <c r="M19" s="30">
        <f t="shared" si="5"/>
        <v>97718.23</v>
      </c>
      <c r="N19" s="30">
        <f t="shared" si="5"/>
        <v>52794.51</v>
      </c>
      <c r="O19" s="30">
        <f t="shared" si="4"/>
        <v>1822653.1199999999</v>
      </c>
      <c r="W19" s="62"/>
    </row>
    <row r="20" spans="1:15" ht="18.75" customHeight="1">
      <c r="A20" s="26" t="s">
        <v>36</v>
      </c>
      <c r="B20" s="30">
        <v>34480.5</v>
      </c>
      <c r="C20" s="30">
        <v>23335.91</v>
      </c>
      <c r="D20" s="30">
        <v>17824.48</v>
      </c>
      <c r="E20" s="30">
        <v>6680.6</v>
      </c>
      <c r="F20" s="30">
        <v>14715.86</v>
      </c>
      <c r="G20" s="30">
        <v>24396.42</v>
      </c>
      <c r="H20" s="30">
        <v>4060.76</v>
      </c>
      <c r="I20" s="30">
        <v>13746.02</v>
      </c>
      <c r="J20" s="30">
        <v>22491</v>
      </c>
      <c r="K20" s="30">
        <v>30402.44</v>
      </c>
      <c r="L20" s="30">
        <v>29082.27</v>
      </c>
      <c r="M20" s="30">
        <v>11808.66</v>
      </c>
      <c r="N20" s="30">
        <v>7294.71</v>
      </c>
      <c r="O20" s="30">
        <f t="shared" si="4"/>
        <v>240319.62999999998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-296.64</v>
      </c>
      <c r="D23" s="30">
        <v>-1585.92</v>
      </c>
      <c r="E23" s="30">
        <v>-567.52</v>
      </c>
      <c r="F23" s="30">
        <v>-922.08</v>
      </c>
      <c r="G23" s="30">
        <v>-746.46</v>
      </c>
      <c r="H23" s="30">
        <v>-241.17</v>
      </c>
      <c r="I23" s="30">
        <v>-450.96</v>
      </c>
      <c r="J23" s="30">
        <v>-2666.65</v>
      </c>
      <c r="K23" s="30">
        <v>-403.14</v>
      </c>
      <c r="L23" s="30">
        <v>-749.4</v>
      </c>
      <c r="M23" s="30">
        <v>-337.25</v>
      </c>
      <c r="N23" s="30">
        <v>0</v>
      </c>
      <c r="O23" s="30">
        <f t="shared" si="4"/>
        <v>-8967.19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6323.74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293593.44000000006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-7637.5899999999965</v>
      </c>
      <c r="C27" s="30">
        <f>+C28+C30+C41+C42+C45-C46</f>
        <v>-9780.36</v>
      </c>
      <c r="D27" s="30">
        <f t="shared" si="6"/>
        <v>-36782.85</v>
      </c>
      <c r="E27" s="30">
        <f t="shared" si="6"/>
        <v>1035.8799999999992</v>
      </c>
      <c r="F27" s="30">
        <f t="shared" si="6"/>
        <v>-11625.809999999998</v>
      </c>
      <c r="G27" s="30">
        <f t="shared" si="6"/>
        <v>-16891.489999999998</v>
      </c>
      <c r="H27" s="30">
        <f t="shared" si="6"/>
        <v>-11091.98</v>
      </c>
      <c r="I27" s="30">
        <f t="shared" si="6"/>
        <v>-41866.62</v>
      </c>
      <c r="J27" s="30">
        <f t="shared" si="6"/>
        <v>-31204.940000000002</v>
      </c>
      <c r="K27" s="30">
        <f t="shared" si="6"/>
        <v>-46303.170000000006</v>
      </c>
      <c r="L27" s="30">
        <f t="shared" si="6"/>
        <v>-5015.139999999999</v>
      </c>
      <c r="M27" s="30">
        <f t="shared" si="6"/>
        <v>-10631.630000000001</v>
      </c>
      <c r="N27" s="30">
        <f t="shared" si="6"/>
        <v>-4576.139999999999</v>
      </c>
      <c r="O27" s="30">
        <f t="shared" si="6"/>
        <v>-232371.84000000003</v>
      </c>
    </row>
    <row r="28" spans="1:15" ht="18.75" customHeight="1">
      <c r="A28" s="26" t="s">
        <v>40</v>
      </c>
      <c r="B28" s="31">
        <f>+B29</f>
        <v>-55497.2</v>
      </c>
      <c r="C28" s="31">
        <f>+C29</f>
        <v>-49970.8</v>
      </c>
      <c r="D28" s="31">
        <f aca="true" t="shared" si="7" ref="D28:O28">+D29</f>
        <v>-42759.2</v>
      </c>
      <c r="E28" s="31">
        <f t="shared" si="7"/>
        <v>-8223.6</v>
      </c>
      <c r="F28" s="31">
        <f t="shared" si="7"/>
        <v>-28014.8</v>
      </c>
      <c r="G28" s="31">
        <f t="shared" si="7"/>
        <v>-50023.6</v>
      </c>
      <c r="H28" s="31">
        <f t="shared" si="7"/>
        <v>-10128.8</v>
      </c>
      <c r="I28" s="31">
        <f t="shared" si="7"/>
        <v>-55748</v>
      </c>
      <c r="J28" s="31">
        <f t="shared" si="7"/>
        <v>-41100.4</v>
      </c>
      <c r="K28" s="31">
        <f t="shared" si="7"/>
        <v>-36506.8</v>
      </c>
      <c r="L28" s="31">
        <f t="shared" si="7"/>
        <v>-30558</v>
      </c>
      <c r="M28" s="31">
        <f t="shared" si="7"/>
        <v>-17934.4</v>
      </c>
      <c r="N28" s="31">
        <f t="shared" si="7"/>
        <v>-15070</v>
      </c>
      <c r="O28" s="31">
        <f t="shared" si="7"/>
        <v>-441535.60000000003</v>
      </c>
    </row>
    <row r="29" spans="1:26" ht="18.75" customHeight="1">
      <c r="A29" s="27" t="s">
        <v>41</v>
      </c>
      <c r="B29" s="16">
        <f>ROUND((-B9)*$G$3,2)</f>
        <v>-55497.2</v>
      </c>
      <c r="C29" s="16">
        <f aca="true" t="shared" si="8" ref="C29:N29">ROUND((-C9)*$G$3,2)</f>
        <v>-49970.8</v>
      </c>
      <c r="D29" s="16">
        <f t="shared" si="8"/>
        <v>-42759.2</v>
      </c>
      <c r="E29" s="16">
        <f t="shared" si="8"/>
        <v>-8223.6</v>
      </c>
      <c r="F29" s="16">
        <f t="shared" si="8"/>
        <v>-28014.8</v>
      </c>
      <c r="G29" s="16">
        <f t="shared" si="8"/>
        <v>-50023.6</v>
      </c>
      <c r="H29" s="16">
        <f t="shared" si="8"/>
        <v>-10128.8</v>
      </c>
      <c r="I29" s="16">
        <f t="shared" si="8"/>
        <v>-55748</v>
      </c>
      <c r="J29" s="16">
        <f t="shared" si="8"/>
        <v>-41100.4</v>
      </c>
      <c r="K29" s="16">
        <f t="shared" si="8"/>
        <v>-36506.8</v>
      </c>
      <c r="L29" s="16">
        <f t="shared" si="8"/>
        <v>-30558</v>
      </c>
      <c r="M29" s="16">
        <f t="shared" si="8"/>
        <v>-17934.4</v>
      </c>
      <c r="N29" s="16">
        <f t="shared" si="8"/>
        <v>-15070</v>
      </c>
      <c r="O29" s="32">
        <f aca="true" t="shared" si="9" ref="O29:O46">SUM(B29:N29)</f>
        <v>-441535.60000000003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47859.61</v>
      </c>
      <c r="C41" s="35">
        <v>40190.44</v>
      </c>
      <c r="D41" s="35">
        <v>5976.35</v>
      </c>
      <c r="E41" s="35">
        <v>9259.48</v>
      </c>
      <c r="F41" s="35">
        <v>16388.99</v>
      </c>
      <c r="G41" s="35">
        <v>33132.11</v>
      </c>
      <c r="H41" s="35">
        <v>-963.18</v>
      </c>
      <c r="I41" s="35">
        <v>13881.38</v>
      </c>
      <c r="J41" s="35">
        <v>9895.46</v>
      </c>
      <c r="K41" s="35">
        <v>-9796.37</v>
      </c>
      <c r="L41" s="35">
        <v>25542.86</v>
      </c>
      <c r="M41" s="35">
        <v>7302.77</v>
      </c>
      <c r="N41" s="35">
        <v>10493.86</v>
      </c>
      <c r="O41" s="33">
        <f t="shared" si="9"/>
        <v>209163.76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911560.95</v>
      </c>
      <c r="C44" s="36">
        <f t="shared" si="11"/>
        <v>665033.98</v>
      </c>
      <c r="D44" s="36">
        <f t="shared" si="11"/>
        <v>594919.74</v>
      </c>
      <c r="E44" s="36">
        <f t="shared" si="11"/>
        <v>178782.44</v>
      </c>
      <c r="F44" s="36">
        <f t="shared" si="11"/>
        <v>608627.8500000001</v>
      </c>
      <c r="G44" s="36">
        <f t="shared" si="11"/>
        <v>851727.3500000001</v>
      </c>
      <c r="H44" s="36">
        <f t="shared" si="11"/>
        <v>184750.69</v>
      </c>
      <c r="I44" s="36">
        <f t="shared" si="11"/>
        <v>621096.36</v>
      </c>
      <c r="J44" s="36">
        <f t="shared" si="11"/>
        <v>586050.8599999999</v>
      </c>
      <c r="K44" s="36">
        <f t="shared" si="11"/>
        <v>737897.6399999999</v>
      </c>
      <c r="L44" s="36">
        <f t="shared" si="11"/>
        <v>728373.0399999999</v>
      </c>
      <c r="M44" s="36">
        <f t="shared" si="11"/>
        <v>383206.20999999996</v>
      </c>
      <c r="N44" s="36">
        <f t="shared" si="11"/>
        <v>216181.99000000005</v>
      </c>
      <c r="O44" s="36">
        <f>SUM(B44:N44)</f>
        <v>7268209.100000001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911560.9500000001</v>
      </c>
      <c r="C50" s="51">
        <f t="shared" si="12"/>
        <v>665033.98</v>
      </c>
      <c r="D50" s="51">
        <f t="shared" si="12"/>
        <v>594919.74</v>
      </c>
      <c r="E50" s="51">
        <f t="shared" si="12"/>
        <v>178782.43</v>
      </c>
      <c r="F50" s="51">
        <f t="shared" si="12"/>
        <v>608627.85</v>
      </c>
      <c r="G50" s="51">
        <f t="shared" si="12"/>
        <v>851727.35</v>
      </c>
      <c r="H50" s="51">
        <f t="shared" si="12"/>
        <v>184750.7</v>
      </c>
      <c r="I50" s="51">
        <f t="shared" si="12"/>
        <v>621096.35</v>
      </c>
      <c r="J50" s="51">
        <f t="shared" si="12"/>
        <v>586050.86</v>
      </c>
      <c r="K50" s="51">
        <f t="shared" si="12"/>
        <v>737897.65</v>
      </c>
      <c r="L50" s="51">
        <f t="shared" si="12"/>
        <v>728373.05</v>
      </c>
      <c r="M50" s="51">
        <f t="shared" si="12"/>
        <v>383206.21</v>
      </c>
      <c r="N50" s="51">
        <f t="shared" si="12"/>
        <v>216181.98</v>
      </c>
      <c r="O50" s="36">
        <f t="shared" si="12"/>
        <v>7268209.1000000015</v>
      </c>
      <c r="Q50"/>
    </row>
    <row r="51" spans="1:18" ht="18.75" customHeight="1">
      <c r="A51" s="26" t="s">
        <v>57</v>
      </c>
      <c r="B51" s="51">
        <v>747832.81</v>
      </c>
      <c r="C51" s="51">
        <v>484044.39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1231877.2000000002</v>
      </c>
      <c r="P51"/>
      <c r="Q51"/>
      <c r="R51" s="43"/>
    </row>
    <row r="52" spans="1:16" ht="18.75" customHeight="1">
      <c r="A52" s="26" t="s">
        <v>58</v>
      </c>
      <c r="B52" s="51">
        <v>163728.14</v>
      </c>
      <c r="C52" s="51">
        <v>180989.59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344717.73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594919.74</v>
      </c>
      <c r="E53" s="52">
        <v>0</v>
      </c>
      <c r="F53" s="52">
        <v>0</v>
      </c>
      <c r="G53" s="52">
        <v>0</v>
      </c>
      <c r="H53" s="51">
        <v>184750.7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779670.44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178782.43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178782.43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608627.85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608627.85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851727.35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851727.35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621096.35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621096.35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586050.86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586050.86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737897.65</v>
      </c>
      <c r="L59" s="31">
        <v>728373.05</v>
      </c>
      <c r="M59" s="52">
        <v>0</v>
      </c>
      <c r="N59" s="52">
        <v>0</v>
      </c>
      <c r="O59" s="36">
        <f t="shared" si="13"/>
        <v>1466270.7000000002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383206.21</v>
      </c>
      <c r="N60" s="52">
        <v>0</v>
      </c>
      <c r="O60" s="36">
        <f t="shared" si="13"/>
        <v>383206.21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216181.98</v>
      </c>
      <c r="O61" s="55">
        <f t="shared" si="13"/>
        <v>216181.98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 s="68"/>
      <c r="F67"/>
      <c r="G67"/>
      <c r="H67"/>
      <c r="I67"/>
      <c r="J67"/>
      <c r="K67"/>
      <c r="L67"/>
    </row>
    <row r="68" spans="2:12" ht="13.5">
      <c r="B68"/>
      <c r="C68"/>
      <c r="D68" s="69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 s="70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2021-01-28T18:00:35Z</dcterms:modified>
  <cp:category/>
  <cp:version/>
  <cp:contentType/>
  <cp:contentStatus/>
</cp:coreProperties>
</file>