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<sst xmlns="http://schemas.openxmlformats.org/spreadsheetml/2006/main" count="79" uniqueCount="76">
  <si>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</si>
  <si>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</si>
  <si>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</si>
  <si>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</si>
  <si>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</si>
  <si>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</si>
  <si>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</si>
  <si>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</si>
  <si>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</si>
  <si>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</si>
  <si>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</si>
  <si>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</si>
  <si>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</si>
  <si>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</si>
  <si>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</si>
  <si>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</si>
  <si>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</si>
  <si>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</si>
  <si>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</si>
  <si>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</si>
  <si>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</si>
  <si>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</si>
  <si>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</si>
  <si>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</si>
  <si>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</si>
  <si>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</si>
  <si>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</si>
  <si>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</si>
  <si>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</si>
  <si>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</si>
  <si>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</si>
  <si>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</si>
  <si>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</si>
  <si>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</si>
  <si>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</si>
  <si>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</si>
  <si>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</si>
  <si>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</si>
  <si>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</si>
  <si>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</si>
  <si>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</si>
  <si>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</si>
  <si>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</si>
  <si>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</si>
  <si>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</si>
  <si>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</si>
  <si>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</si>
  <si>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</si>
  <si>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</si>
  <si>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</si>
  <si>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</si>
  <si>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</si>
  <si>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</si>
  <si>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</si>
  <si>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</si>
  <si>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</si>
  <si>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</si>
  <si>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</si>
  <si>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</si>
  <si>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</si>
  <si>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</si>
  <si>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</si>
  <si>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</si>
  <si>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</si>
  <si>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</si>
  <si>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</si>
  <si>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</si>
  <si>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</si>
  <si>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</si>
  <si>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</si>
  <si>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</si>
  <si>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</si>
  <si>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</si>
  <si>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17/01/21 - VENCIMENTO 22/01/21</t>
  </si>
  <si>
    <t>5.3. Revisão de Remuneração pelo Transporte Coletivo (1)</t>
  </si>
  <si>
    <t>Nota: (1) Revisão período de 17/03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</si>
</sst>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65</xdr:row>
      <xdr:rowOff>0</xdr:rowOff>
    </xdr:from>
    <xdr:to>
      <xdr:col>4</xdr:col>
      <xdr:colOff>866775</xdr:colOff>
      <xdr:row>66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6114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113562</v>
      </c>
      <c r="C7" s="9">
        <f t="shared" si="0"/>
        <v>76676</v>
      </c>
      <c r="D7" s="9">
        <f t="shared" si="0"/>
        <v>88657</v>
      </c>
      <c r="E7" s="9">
        <f t="shared" si="0"/>
        <v>17285</v>
      </c>
      <c r="F7" s="9">
        <f t="shared" si="0"/>
        <v>66167</v>
      </c>
      <c r="G7" s="9">
        <f t="shared" si="0"/>
        <v>93026</v>
      </c>
      <c r="H7" s="9">
        <f t="shared" si="0"/>
        <v>11244</v>
      </c>
      <c r="I7" s="9">
        <f t="shared" si="0"/>
        <v>70098</v>
      </c>
      <c r="J7" s="9">
        <f t="shared" si="0"/>
        <v>76397</v>
      </c>
      <c r="K7" s="9">
        <f t="shared" si="0"/>
        <v>107518</v>
      </c>
      <c r="L7" s="9">
        <f t="shared" si="0"/>
        <v>80815</v>
      </c>
      <c r="M7" s="9">
        <f t="shared" si="0"/>
        <v>31883</v>
      </c>
      <c r="N7" s="9">
        <f t="shared" si="0"/>
        <v>18246</v>
      </c>
      <c r="O7" s="9">
        <f t="shared" si="0"/>
        <v>851574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7208</v>
      </c>
      <c r="C8" s="11">
        <f t="shared" si="1"/>
        <v>5994</v>
      </c>
      <c r="D8" s="11">
        <f t="shared" si="1"/>
        <v>5721</v>
      </c>
      <c r="E8" s="11">
        <f t="shared" si="1"/>
        <v>807</v>
      </c>
      <c r="F8" s="11">
        <f t="shared" si="1"/>
        <v>4157</v>
      </c>
      <c r="G8" s="11">
        <f t="shared" si="1"/>
        <v>5562</v>
      </c>
      <c r="H8" s="11">
        <f t="shared" si="1"/>
        <v>902</v>
      </c>
      <c r="I8" s="11">
        <f t="shared" si="1"/>
        <v>5977</v>
      </c>
      <c r="J8" s="11">
        <f t="shared" si="1"/>
        <v>5231</v>
      </c>
      <c r="K8" s="11">
        <f t="shared" si="1"/>
        <v>5300</v>
      </c>
      <c r="L8" s="11">
        <f t="shared" si="1"/>
        <v>4076</v>
      </c>
      <c r="M8" s="11">
        <f t="shared" si="1"/>
        <v>1752</v>
      </c>
      <c r="N8" s="11">
        <f t="shared" si="1"/>
        <v>1142</v>
      </c>
      <c r="O8" s="11">
        <f t="shared" si="1"/>
        <v>53829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7208</v>
      </c>
      <c r="C9" s="11">
        <v>5994</v>
      </c>
      <c r="D9" s="11">
        <v>5721</v>
      </c>
      <c r="E9" s="11">
        <v>807</v>
      </c>
      <c r="F9" s="11">
        <v>4157</v>
      </c>
      <c r="G9" s="11">
        <v>5562</v>
      </c>
      <c r="H9" s="11">
        <v>902</v>
      </c>
      <c r="I9" s="11">
        <v>5975</v>
      </c>
      <c r="J9" s="11">
        <v>5231</v>
      </c>
      <c r="K9" s="11">
        <v>5296</v>
      </c>
      <c r="L9" s="11">
        <v>4076</v>
      </c>
      <c r="M9" s="11">
        <v>1751</v>
      </c>
      <c r="N9" s="11">
        <v>1142</v>
      </c>
      <c r="O9" s="11">
        <f>SUM(B9:N9)</f>
        <v>53822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4</v>
      </c>
      <c r="L10" s="13">
        <v>0</v>
      </c>
      <c r="M10" s="13">
        <v>1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106354</v>
      </c>
      <c r="C11" s="13">
        <v>70682</v>
      </c>
      <c r="D11" s="13">
        <v>82936</v>
      </c>
      <c r="E11" s="13">
        <v>16478</v>
      </c>
      <c r="F11" s="13">
        <v>62010</v>
      </c>
      <c r="G11" s="13">
        <v>87464</v>
      </c>
      <c r="H11" s="13">
        <v>10342</v>
      </c>
      <c r="I11" s="13">
        <v>64121</v>
      </c>
      <c r="J11" s="13">
        <v>71166</v>
      </c>
      <c r="K11" s="13">
        <v>102218</v>
      </c>
      <c r="L11" s="13">
        <v>76739</v>
      </c>
      <c r="M11" s="13">
        <v>30131</v>
      </c>
      <c r="N11" s="13">
        <v>17104</v>
      </c>
      <c r="O11" s="11">
        <f>SUM(B11:N11)</f>
        <v>797745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1.331050427339661</v>
      </c>
      <c r="C15" s="19">
        <v>1.412571108629605</v>
      </c>
      <c r="D15" s="19">
        <v>1.319370262280307</v>
      </c>
      <c r="E15" s="19">
        <v>1.051924339879702</v>
      </c>
      <c r="F15" s="19">
        <v>1.633095713951933</v>
      </c>
      <c r="G15" s="19">
        <v>1.700410996539901</v>
      </c>
      <c r="H15" s="19">
        <v>1.823235424099302</v>
      </c>
      <c r="I15" s="19">
        <v>1.339299343517587</v>
      </c>
      <c r="J15" s="19">
        <v>1.395423389419903</v>
      </c>
      <c r="K15" s="19">
        <v>1.323705327550166</v>
      </c>
      <c r="L15" s="19">
        <v>1.442668909586809</v>
      </c>
      <c r="M15" s="19">
        <v>1.409858916480686</v>
      </c>
      <c r="N15" s="19">
        <v>1.399680019748815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402736.32999999996</v>
      </c>
      <c r="C17" s="24">
        <f aca="true" t="shared" si="2" ref="C17:N17">C18+C19+C20+C21+C22+C23+C24+C25</f>
        <v>280733.83999999997</v>
      </c>
      <c r="D17" s="24">
        <f t="shared" si="2"/>
        <v>266575.11000000004</v>
      </c>
      <c r="E17" s="24">
        <f t="shared" si="2"/>
        <v>71260.24</v>
      </c>
      <c r="F17" s="24">
        <f t="shared" si="2"/>
        <v>267296.66000000003</v>
      </c>
      <c r="G17" s="24">
        <f t="shared" si="2"/>
        <v>339399.14999999997</v>
      </c>
      <c r="H17" s="24">
        <f t="shared" si="2"/>
        <v>56338.31</v>
      </c>
      <c r="I17" s="24">
        <f t="shared" si="2"/>
        <v>254982.15000000002</v>
      </c>
      <c r="J17" s="24">
        <f t="shared" si="2"/>
        <v>267890.61</v>
      </c>
      <c r="K17" s="24">
        <f t="shared" si="2"/>
        <v>357771.17999999993</v>
      </c>
      <c r="L17" s="24">
        <f t="shared" si="2"/>
        <v>334703.85000000003</v>
      </c>
      <c r="M17" s="24">
        <f t="shared" si="2"/>
        <v>158971.45</v>
      </c>
      <c r="N17" s="24">
        <f t="shared" si="2"/>
        <v>76293.22999999998</v>
      </c>
      <c r="O17" s="24">
        <f>O18+O19+O20+O21+O22+O23+O24+O25</f>
        <v>3134952.1099999994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250426.92</v>
      </c>
      <c r="C18" s="30">
        <f t="shared" si="3"/>
        <v>174629.59</v>
      </c>
      <c r="D18" s="30">
        <f t="shared" si="3"/>
        <v>177039.16</v>
      </c>
      <c r="E18" s="30">
        <f t="shared" si="3"/>
        <v>59047.29</v>
      </c>
      <c r="F18" s="30">
        <f t="shared" si="3"/>
        <v>153090.59</v>
      </c>
      <c r="G18" s="30">
        <f t="shared" si="3"/>
        <v>176935.45</v>
      </c>
      <c r="H18" s="30">
        <f t="shared" si="3"/>
        <v>28675.57</v>
      </c>
      <c r="I18" s="30">
        <f t="shared" si="3"/>
        <v>158379.42</v>
      </c>
      <c r="J18" s="30">
        <f t="shared" si="3"/>
        <v>173734.42</v>
      </c>
      <c r="K18" s="30">
        <f t="shared" si="3"/>
        <v>231281.97</v>
      </c>
      <c r="L18" s="30">
        <f t="shared" si="3"/>
        <v>197851.28</v>
      </c>
      <c r="M18" s="30">
        <f t="shared" si="3"/>
        <v>90171.5</v>
      </c>
      <c r="N18" s="30">
        <f t="shared" si="3"/>
        <v>46634.95</v>
      </c>
      <c r="O18" s="30">
        <f aca="true" t="shared" si="4" ref="O18:O25">SUM(B18:N18)</f>
        <v>1917898.1099999999</v>
      </c>
    </row>
    <row r="19" spans="1:23" ht="18.75" customHeight="1">
      <c r="A19" s="26" t="s">
        <v>35</v>
      </c>
      <c r="B19" s="30">
        <f>IF(B15&lt;&gt;0,ROUND((B15-1)*B18,2),0)</f>
        <v>82903.94</v>
      </c>
      <c r="C19" s="30">
        <f aca="true" t="shared" si="5" ref="C19:N19">IF(C15&lt;&gt;0,ROUND((C15-1)*C18,2),0)</f>
        <v>72047.12</v>
      </c>
      <c r="D19" s="30">
        <f t="shared" si="5"/>
        <v>56541.04</v>
      </c>
      <c r="E19" s="30">
        <f t="shared" si="5"/>
        <v>3065.99</v>
      </c>
      <c r="F19" s="30">
        <f t="shared" si="5"/>
        <v>96921</v>
      </c>
      <c r="G19" s="30">
        <f t="shared" si="5"/>
        <v>123927.53</v>
      </c>
      <c r="H19" s="30">
        <f t="shared" si="5"/>
        <v>23606.75</v>
      </c>
      <c r="I19" s="30">
        <f t="shared" si="5"/>
        <v>53738.03</v>
      </c>
      <c r="J19" s="30">
        <f t="shared" si="5"/>
        <v>68698.65</v>
      </c>
      <c r="K19" s="30">
        <f t="shared" si="5"/>
        <v>74867.21</v>
      </c>
      <c r="L19" s="30">
        <f t="shared" si="5"/>
        <v>87582.61</v>
      </c>
      <c r="M19" s="30">
        <f t="shared" si="5"/>
        <v>36957.59</v>
      </c>
      <c r="N19" s="30">
        <f t="shared" si="5"/>
        <v>18639.06</v>
      </c>
      <c r="O19" s="30">
        <f t="shared" si="4"/>
        <v>799496.52</v>
      </c>
      <c r="W19" s="60"/>
    </row>
    <row r="20" spans="1:15" ht="18.75" customHeight="1">
      <c r="A20" s="26" t="s">
        <v>36</v>
      </c>
      <c r="B20" s="30">
        <v>17599.81</v>
      </c>
      <c r="C20" s="30">
        <v>12732.08</v>
      </c>
      <c r="D20" s="30">
        <v>9269.48</v>
      </c>
      <c r="E20" s="30">
        <v>3380.42</v>
      </c>
      <c r="F20" s="30">
        <v>7530.6</v>
      </c>
      <c r="G20" s="30">
        <v>13115.29</v>
      </c>
      <c r="H20" s="30">
        <v>1542.03</v>
      </c>
      <c r="I20" s="30">
        <v>8192.21</v>
      </c>
      <c r="J20" s="30">
        <v>11136.03</v>
      </c>
      <c r="K20" s="30">
        <v>16640.85</v>
      </c>
      <c r="L20" s="30">
        <v>14360.78</v>
      </c>
      <c r="M20" s="30">
        <v>6872.12</v>
      </c>
      <c r="N20" s="30">
        <v>2697.29</v>
      </c>
      <c r="O20" s="30">
        <f t="shared" si="4"/>
        <v>125068.98999999998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-830.72</v>
      </c>
      <c r="E23" s="30">
        <v>-567.52</v>
      </c>
      <c r="F23" s="30">
        <v>-537.88</v>
      </c>
      <c r="G23" s="30">
        <v>0</v>
      </c>
      <c r="H23" s="30">
        <v>-643.12</v>
      </c>
      <c r="I23" s="30">
        <v>-375.8</v>
      </c>
      <c r="J23" s="30">
        <v>-2742.84</v>
      </c>
      <c r="K23" s="30">
        <v>0</v>
      </c>
      <c r="L23" s="30">
        <v>0</v>
      </c>
      <c r="M23" s="30">
        <v>-269.8</v>
      </c>
      <c r="N23" s="30">
        <v>0</v>
      </c>
      <c r="O23" s="30">
        <f t="shared" si="4"/>
        <v>-5967.68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14085.83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293603.76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-31715.2</v>
      </c>
      <c r="C27" s="30">
        <f>+C28+C30+C41+C42+C45-C46</f>
        <v>-26373.6</v>
      </c>
      <c r="D27" s="30">
        <f t="shared" si="6"/>
        <v>-26378.5</v>
      </c>
      <c r="E27" s="30">
        <f t="shared" si="6"/>
        <v>-3550.8</v>
      </c>
      <c r="F27" s="30">
        <f t="shared" si="6"/>
        <v>-20910.64</v>
      </c>
      <c r="G27" s="30">
        <f t="shared" si="6"/>
        <v>-24472.8</v>
      </c>
      <c r="H27" s="30">
        <f t="shared" si="6"/>
        <v>-4234.46</v>
      </c>
      <c r="I27" s="30">
        <f t="shared" si="6"/>
        <v>-26290</v>
      </c>
      <c r="J27" s="30">
        <f t="shared" si="6"/>
        <v>-23016.4</v>
      </c>
      <c r="K27" s="30">
        <f t="shared" si="6"/>
        <v>-23302.4</v>
      </c>
      <c r="L27" s="30">
        <f t="shared" si="6"/>
        <v>-17934.4</v>
      </c>
      <c r="M27" s="30">
        <f t="shared" si="6"/>
        <v>-7704.4</v>
      </c>
      <c r="N27" s="30">
        <f t="shared" si="6"/>
        <v>-5024.8</v>
      </c>
      <c r="O27" s="30">
        <f t="shared" si="6"/>
        <v>-240908.4</v>
      </c>
    </row>
    <row r="28" spans="1:15" ht="18.75" customHeight="1">
      <c r="A28" s="26" t="s">
        <v>40</v>
      </c>
      <c r="B28" s="31">
        <f>+B29</f>
        <v>-31715.2</v>
      </c>
      <c r="C28" s="31">
        <f>+C29</f>
        <v>-26373.6</v>
      </c>
      <c r="D28" s="31">
        <f aca="true" t="shared" si="7" ref="D28:O28">+D29</f>
        <v>-25172.4</v>
      </c>
      <c r="E28" s="31">
        <f t="shared" si="7"/>
        <v>-3550.8</v>
      </c>
      <c r="F28" s="31">
        <f t="shared" si="7"/>
        <v>-18290.8</v>
      </c>
      <c r="G28" s="31">
        <f t="shared" si="7"/>
        <v>-24472.8</v>
      </c>
      <c r="H28" s="31">
        <f t="shared" si="7"/>
        <v>-3968.8</v>
      </c>
      <c r="I28" s="31">
        <f t="shared" si="7"/>
        <v>-26290</v>
      </c>
      <c r="J28" s="31">
        <f t="shared" si="7"/>
        <v>-23016.4</v>
      </c>
      <c r="K28" s="31">
        <f t="shared" si="7"/>
        <v>-23302.4</v>
      </c>
      <c r="L28" s="31">
        <f t="shared" si="7"/>
        <v>-17934.4</v>
      </c>
      <c r="M28" s="31">
        <f t="shared" si="7"/>
        <v>-7704.4</v>
      </c>
      <c r="N28" s="31">
        <f t="shared" si="7"/>
        <v>-5024.8</v>
      </c>
      <c r="O28" s="31">
        <f t="shared" si="7"/>
        <v>-236816.8</v>
      </c>
    </row>
    <row r="29" spans="1:26" ht="18.75" customHeight="1">
      <c r="A29" s="27" t="s">
        <v>41</v>
      </c>
      <c r="B29" s="16">
        <f>ROUND((-B9)*$G$3,2)</f>
        <v>-31715.2</v>
      </c>
      <c r="C29" s="16">
        <f aca="true" t="shared" si="8" ref="C29:N29">ROUND((-C9)*$G$3,2)</f>
        <v>-26373.6</v>
      </c>
      <c r="D29" s="16">
        <f t="shared" si="8"/>
        <v>-25172.4</v>
      </c>
      <c r="E29" s="16">
        <f t="shared" si="8"/>
        <v>-3550.8</v>
      </c>
      <c r="F29" s="16">
        <f t="shared" si="8"/>
        <v>-18290.8</v>
      </c>
      <c r="G29" s="16">
        <f t="shared" si="8"/>
        <v>-24472.8</v>
      </c>
      <c r="H29" s="16">
        <f t="shared" si="8"/>
        <v>-3968.8</v>
      </c>
      <c r="I29" s="16">
        <f t="shared" si="8"/>
        <v>-26290</v>
      </c>
      <c r="J29" s="16">
        <f t="shared" si="8"/>
        <v>-23016.4</v>
      </c>
      <c r="K29" s="16">
        <f t="shared" si="8"/>
        <v>-23302.4</v>
      </c>
      <c r="L29" s="16">
        <f t="shared" si="8"/>
        <v>-17934.4</v>
      </c>
      <c r="M29" s="16">
        <f t="shared" si="8"/>
        <v>-7704.4</v>
      </c>
      <c r="N29" s="16">
        <f t="shared" si="8"/>
        <v>-5024.8</v>
      </c>
      <c r="O29" s="32">
        <f aca="true" t="shared" si="9" ref="O29:O46">SUM(B29:N29)</f>
        <v>-236816.8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-1206.1</v>
      </c>
      <c r="E41" s="35"/>
      <c r="F41" s="35"/>
      <c r="G41" s="35"/>
      <c r="H41" s="35">
        <v>-265.66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-1471.76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371021.12999999995</v>
      </c>
      <c r="C44" s="36">
        <f t="shared" si="11"/>
        <v>254360.23999999996</v>
      </c>
      <c r="D44" s="36">
        <f t="shared" si="11"/>
        <v>240196.61000000004</v>
      </c>
      <c r="E44" s="36">
        <f t="shared" si="11"/>
        <v>67709.44</v>
      </c>
      <c r="F44" s="36">
        <f t="shared" si="11"/>
        <v>246386.02000000002</v>
      </c>
      <c r="G44" s="36">
        <f t="shared" si="11"/>
        <v>314926.35</v>
      </c>
      <c r="H44" s="36">
        <f t="shared" si="11"/>
        <v>52103.85</v>
      </c>
      <c r="I44" s="36">
        <f t="shared" si="11"/>
        <v>228692.15000000002</v>
      </c>
      <c r="J44" s="36">
        <f t="shared" si="11"/>
        <v>244874.21</v>
      </c>
      <c r="K44" s="36">
        <f t="shared" si="11"/>
        <v>334468.7799999999</v>
      </c>
      <c r="L44" s="36">
        <f t="shared" si="11"/>
        <v>316769.45</v>
      </c>
      <c r="M44" s="36">
        <f t="shared" si="11"/>
        <v>151267.05000000002</v>
      </c>
      <c r="N44" s="36">
        <f t="shared" si="11"/>
        <v>71268.42999999998</v>
      </c>
      <c r="O44" s="36">
        <f>SUM(B44:N44)</f>
        <v>2894043.71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-2619.84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-2619.84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371021.13</v>
      </c>
      <c r="C50" s="51">
        <f t="shared" si="12"/>
        <v>254360.24</v>
      </c>
      <c r="D50" s="51">
        <f t="shared" si="12"/>
        <v>240196.62</v>
      </c>
      <c r="E50" s="51">
        <f t="shared" si="12"/>
        <v>67709.44</v>
      </c>
      <c r="F50" s="51">
        <f t="shared" si="12"/>
        <v>246386.01</v>
      </c>
      <c r="G50" s="51">
        <f t="shared" si="12"/>
        <v>314926.36</v>
      </c>
      <c r="H50" s="51">
        <f t="shared" si="12"/>
        <v>52103.85</v>
      </c>
      <c r="I50" s="51">
        <f t="shared" si="12"/>
        <v>228692.15</v>
      </c>
      <c r="J50" s="51">
        <f t="shared" si="12"/>
        <v>244874.21</v>
      </c>
      <c r="K50" s="51">
        <f t="shared" si="12"/>
        <v>334468.78</v>
      </c>
      <c r="L50" s="51">
        <f t="shared" si="12"/>
        <v>316769.45</v>
      </c>
      <c r="M50" s="51">
        <f t="shared" si="12"/>
        <v>151267.05</v>
      </c>
      <c r="N50" s="51">
        <f t="shared" si="12"/>
        <v>71268.43</v>
      </c>
      <c r="O50" s="36">
        <f t="shared" si="12"/>
        <v>2894043.7199999997</v>
      </c>
      <c r="Q50"/>
    </row>
    <row r="51" spans="1:18" ht="18.75" customHeight="1">
      <c r="A51" s="26" t="s">
        <v>57</v>
      </c>
      <c r="B51" s="51">
        <v>309995.55</v>
      </c>
      <c r="C51" s="51">
        <v>188359.3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498354.85</v>
      </c>
      <c r="P51"/>
      <c r="Q51"/>
      <c r="R51" s="43"/>
    </row>
    <row r="52" spans="1:16" ht="18.75" customHeight="1">
      <c r="A52" s="26" t="s">
        <v>58</v>
      </c>
      <c r="B52" s="51">
        <v>61025.58</v>
      </c>
      <c r="C52" s="51">
        <v>66000.94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127026.52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240196.62</v>
      </c>
      <c r="E53" s="52">
        <v>0</v>
      </c>
      <c r="F53" s="52">
        <v>0</v>
      </c>
      <c r="G53" s="52">
        <v>0</v>
      </c>
      <c r="H53" s="51">
        <v>52103.85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292300.47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67709.44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67709.44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246386.01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246386.01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314926.36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314926.36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228692.15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228692.15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244874.21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244874.21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334468.78</v>
      </c>
      <c r="L59" s="31">
        <v>316769.45</v>
      </c>
      <c r="M59" s="52">
        <v>0</v>
      </c>
      <c r="N59" s="52">
        <v>0</v>
      </c>
      <c r="O59" s="36">
        <f t="shared" si="13"/>
        <v>651238.23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151267.05</v>
      </c>
      <c r="N60" s="52">
        <v>0</v>
      </c>
      <c r="O60" s="36">
        <f t="shared" si="13"/>
        <v>151267.05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71268.43</v>
      </c>
      <c r="O61" s="55">
        <f t="shared" si="13"/>
        <v>71268.43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3" ht="13.5">
      <c r="B65" s="57"/>
      <c r="C65"/>
      <c r="D65"/>
      <c r="E65"/>
      <c r="F65"/>
      <c r="G65"/>
      <c r="H65"/>
      <c r="I65"/>
      <c r="J65"/>
      <c r="K65"/>
      <c r="L65"/>
      <c r="M65"/>
    </row>
    <row r="66" spans="2:13" ht="14.25">
      <c r="B66"/>
      <c r="C66"/>
      <c r="D66"/>
      <c r="E66"/>
      <c r="F66"/>
      <c r="G66"/>
      <c r="H66"/>
      <c r="I66"/>
      <c r="J66"/>
      <c r="K66"/>
      <c r="L66"/>
      <c r="M66"/>
    </row>
    <row r="67" spans="2:13" ht="14.25">
      <c r="B67"/>
      <c r="C67"/>
      <c r="D67"/>
      <c r="E67"/>
      <c r="F67"/>
      <c r="G67"/>
      <c r="H67"/>
      <c r="I67"/>
      <c r="J67"/>
      <c r="K67"/>
      <c r="L67"/>
      <c r="M67"/>
    </row>
    <row r="68" spans="2:13" ht="13.5">
      <c r="B68"/>
      <c r="C68"/>
      <c r="D68"/>
      <c r="E68"/>
      <c r="F68"/>
      <c r="G68"/>
      <c r="H68"/>
      <c r="I68"/>
      <c r="J68"/>
      <c r="K68"/>
      <c r="L68"/>
      <c r="M68"/>
    </row>
    <row r="69" spans="2:13" ht="13.5">
      <c r="B69"/>
      <c r="C69"/>
      <c r="D69"/>
      <c r="E69"/>
      <c r="F69"/>
      <c r="G69"/>
      <c r="H69"/>
      <c r="I69"/>
      <c r="J69"/>
      <c r="K69"/>
      <c r="L69"/>
      <c r="M69"/>
    </row>
    <row r="70" spans="2:13" ht="13.5">
      <c r="B70"/>
      <c r="C70"/>
      <c r="D70"/>
      <c r="E70"/>
      <c r="F70"/>
      <c r="G70"/>
      <c r="H70"/>
      <c r="I70"/>
      <c r="J70"/>
      <c r="K70"/>
      <c r="L70"/>
      <c r="M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2021-01-21T17:11:23Z</dcterms:modified>
  <cp:category/>
  <cp:version/>
  <cp:contentType/>
  <cp:contentStatus/>
</cp:coreProperties>
</file>