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<sst xmlns="http://schemas.openxmlformats.org/spreadsheetml/2006/main" count="79" uniqueCount="76">
  <si>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</si>
  <si>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</si>
  <si>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</si>
  <si>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</si>
  <si>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</si>
  <si>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</si>
  <si>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</si>
  <si>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</si>
  <si>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</si>
  <si>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</si>
  <si>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</si>
  <si>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</si>
  <si>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</si>
  <si>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</si>
  <si>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</si>
  <si>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</si>
  <si>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</si>
  <si>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</si>
  <si>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</si>
  <si>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</si>
  <si>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</si>
  <si>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</si>
  <si>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</si>
  <si>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</si>
  <si>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</si>
  <si>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</si>
  <si>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</si>
  <si>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</si>
  <si>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</si>
  <si>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</si>
  <si>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</si>
  <si>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</si>
  <si>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</si>
  <si>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</si>
  <si>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</si>
  <si>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</si>
  <si>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</si>
  <si>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</si>
  <si>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</si>
  <si>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</si>
  <si>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</si>
  <si>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</si>
  <si>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</si>
  <si>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</si>
  <si>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</si>
  <si>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</si>
  <si>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</si>
  <si>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</si>
  <si>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</si>
  <si>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</si>
  <si>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</si>
  <si>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</si>
  <si>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</si>
  <si>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</si>
  <si>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</si>
  <si>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</si>
  <si>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</si>
  <si>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</si>
  <si>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</si>
  <si>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</si>
  <si>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</si>
  <si>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</si>
  <si>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</si>
  <si>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</si>
  <si>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</si>
  <si>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</si>
  <si>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</si>
  <si>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</si>
  <si>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</si>
  <si>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</si>
  <si>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</si>
  <si>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</si>
  <si>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</si>
  <si>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03/01/21 - VENCIMENTO 08/01/21</t>
  </si>
  <si>
    <t>Nota: (1) Revisões de remuneração de 19/03 a 03/12/20.</t>
  </si>
  <si>
    <t>5.3. Revisão de Remuneração pelo Transporte Coletivo (1)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</si>
</sst>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9"/>
      <color indexed="8"/>
      <name val="Verdan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89962</v>
      </c>
      <c r="C7" s="9">
        <f t="shared" si="0"/>
        <v>60784</v>
      </c>
      <c r="D7" s="9">
        <f t="shared" si="0"/>
        <v>70623</v>
      </c>
      <c r="E7" s="9">
        <f t="shared" si="0"/>
        <v>13399</v>
      </c>
      <c r="F7" s="9">
        <f t="shared" si="0"/>
        <v>50975</v>
      </c>
      <c r="G7" s="9">
        <f t="shared" si="0"/>
        <v>69833</v>
      </c>
      <c r="H7" s="9">
        <f t="shared" si="0"/>
        <v>8153</v>
      </c>
      <c r="I7" s="9">
        <f t="shared" si="0"/>
        <v>54988</v>
      </c>
      <c r="J7" s="9">
        <f t="shared" si="0"/>
        <v>61589</v>
      </c>
      <c r="K7" s="9">
        <f t="shared" si="0"/>
        <v>80340</v>
      </c>
      <c r="L7" s="9">
        <f t="shared" si="0"/>
        <v>63815</v>
      </c>
      <c r="M7" s="9">
        <f t="shared" si="0"/>
        <v>25954</v>
      </c>
      <c r="N7" s="9">
        <f t="shared" si="0"/>
        <v>13936</v>
      </c>
      <c r="O7" s="9">
        <f t="shared" si="0"/>
        <v>664351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6462</v>
      </c>
      <c r="C8" s="11">
        <f t="shared" si="1"/>
        <v>5162</v>
      </c>
      <c r="D8" s="11">
        <f t="shared" si="1"/>
        <v>4817</v>
      </c>
      <c r="E8" s="11">
        <f t="shared" si="1"/>
        <v>716</v>
      </c>
      <c r="F8" s="11">
        <f t="shared" si="1"/>
        <v>3191</v>
      </c>
      <c r="G8" s="11">
        <f t="shared" si="1"/>
        <v>4551</v>
      </c>
      <c r="H8" s="11">
        <f t="shared" si="1"/>
        <v>674</v>
      </c>
      <c r="I8" s="11">
        <f t="shared" si="1"/>
        <v>4868</v>
      </c>
      <c r="J8" s="11">
        <f t="shared" si="1"/>
        <v>4574</v>
      </c>
      <c r="K8" s="11">
        <f t="shared" si="1"/>
        <v>4434</v>
      </c>
      <c r="L8" s="11">
        <f t="shared" si="1"/>
        <v>3477</v>
      </c>
      <c r="M8" s="11">
        <f t="shared" si="1"/>
        <v>1684</v>
      </c>
      <c r="N8" s="11">
        <f t="shared" si="1"/>
        <v>965</v>
      </c>
      <c r="O8" s="11">
        <f t="shared" si="1"/>
        <v>45575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6462</v>
      </c>
      <c r="C9" s="11">
        <v>5162</v>
      </c>
      <c r="D9" s="11">
        <v>4817</v>
      </c>
      <c r="E9" s="11">
        <v>716</v>
      </c>
      <c r="F9" s="11">
        <v>3191</v>
      </c>
      <c r="G9" s="11">
        <v>4551</v>
      </c>
      <c r="H9" s="11">
        <v>674</v>
      </c>
      <c r="I9" s="11">
        <v>4866</v>
      </c>
      <c r="J9" s="11">
        <v>4574</v>
      </c>
      <c r="K9" s="11">
        <v>4431</v>
      </c>
      <c r="L9" s="11">
        <v>3477</v>
      </c>
      <c r="M9" s="11">
        <v>1678</v>
      </c>
      <c r="N9" s="11">
        <v>965</v>
      </c>
      <c r="O9" s="11">
        <f>SUM(B9:N9)</f>
        <v>45564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3</v>
      </c>
      <c r="L10" s="13">
        <v>0</v>
      </c>
      <c r="M10" s="13">
        <v>6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83500</v>
      </c>
      <c r="C11" s="13">
        <v>55622</v>
      </c>
      <c r="D11" s="13">
        <v>65806</v>
      </c>
      <c r="E11" s="13">
        <v>12683</v>
      </c>
      <c r="F11" s="13">
        <v>47784</v>
      </c>
      <c r="G11" s="13">
        <v>65282</v>
      </c>
      <c r="H11" s="13">
        <v>7479</v>
      </c>
      <c r="I11" s="13">
        <v>50120</v>
      </c>
      <c r="J11" s="13">
        <v>57015</v>
      </c>
      <c r="K11" s="13">
        <v>75906</v>
      </c>
      <c r="L11" s="13">
        <v>60338</v>
      </c>
      <c r="M11" s="13">
        <v>24270</v>
      </c>
      <c r="N11" s="13">
        <v>12971</v>
      </c>
      <c r="O11" s="11">
        <f>SUM(B11:N11)</f>
        <v>618776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1.487569267303292</v>
      </c>
      <c r="C15" s="19">
        <v>1.566562152046311</v>
      </c>
      <c r="D15" s="19">
        <v>1.496520442879747</v>
      </c>
      <c r="E15" s="19">
        <v>1.124569585668257</v>
      </c>
      <c r="F15" s="19">
        <v>1.834385606737514</v>
      </c>
      <c r="G15" s="19">
        <v>1.992761449268856</v>
      </c>
      <c r="H15" s="19">
        <v>2.259846348039593</v>
      </c>
      <c r="I15" s="19">
        <v>1.614932981809421</v>
      </c>
      <c r="J15" s="19">
        <v>1.56082594469408</v>
      </c>
      <c r="K15" s="19">
        <v>1.467319515389628</v>
      </c>
      <c r="L15" s="19">
        <v>1.535586442266751</v>
      </c>
      <c r="M15" s="19">
        <v>1.639489596545484</v>
      </c>
      <c r="N15" s="19">
        <v>1.642179003270314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365407.11</v>
      </c>
      <c r="C17" s="24">
        <f aca="true" t="shared" si="2" ref="C17:N17">C18+C19+C20+C21+C22+C23+C24+C25</f>
        <v>250906.36</v>
      </c>
      <c r="D17" s="24">
        <f t="shared" si="2"/>
        <v>242332.60000000003</v>
      </c>
      <c r="E17" s="24">
        <f t="shared" si="2"/>
        <v>60501.46000000001</v>
      </c>
      <c r="F17" s="24">
        <f t="shared" si="2"/>
        <v>233821.10000000003</v>
      </c>
      <c r="G17" s="24">
        <f t="shared" si="2"/>
        <v>302442.77999999997</v>
      </c>
      <c r="H17" s="24">
        <f t="shared" si="2"/>
        <v>49964.329999999994</v>
      </c>
      <c r="I17" s="24">
        <f t="shared" si="2"/>
        <v>243651.55000000002</v>
      </c>
      <c r="J17" s="24">
        <f t="shared" si="2"/>
        <v>244791.94999999998</v>
      </c>
      <c r="K17" s="24">
        <f t="shared" si="2"/>
        <v>303406.6099999999</v>
      </c>
      <c r="L17" s="24">
        <f t="shared" si="2"/>
        <v>288694.98</v>
      </c>
      <c r="M17" s="24">
        <f t="shared" si="2"/>
        <v>152405.49</v>
      </c>
      <c r="N17" s="24">
        <f t="shared" si="2"/>
        <v>69504.21</v>
      </c>
      <c r="O17" s="24">
        <f>O18+O19+O20+O21+O22+O23+O24+O25</f>
        <v>2807830.53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198384.2</v>
      </c>
      <c r="C18" s="30">
        <f t="shared" si="3"/>
        <v>138435.56</v>
      </c>
      <c r="D18" s="30">
        <f t="shared" si="3"/>
        <v>141027.07</v>
      </c>
      <c r="E18" s="30">
        <f t="shared" si="3"/>
        <v>45772.32</v>
      </c>
      <c r="F18" s="30">
        <f t="shared" si="3"/>
        <v>117940.86</v>
      </c>
      <c r="G18" s="30">
        <f t="shared" si="3"/>
        <v>132822.37</v>
      </c>
      <c r="H18" s="30">
        <f t="shared" si="3"/>
        <v>20792.6</v>
      </c>
      <c r="I18" s="30">
        <f t="shared" si="3"/>
        <v>124239.89</v>
      </c>
      <c r="J18" s="30">
        <f t="shared" si="3"/>
        <v>140059.54</v>
      </c>
      <c r="K18" s="30">
        <f t="shared" si="3"/>
        <v>172819.37</v>
      </c>
      <c r="L18" s="30">
        <f t="shared" si="3"/>
        <v>156231.88</v>
      </c>
      <c r="M18" s="30">
        <f t="shared" si="3"/>
        <v>73403.1</v>
      </c>
      <c r="N18" s="30">
        <f t="shared" si="3"/>
        <v>35619.02</v>
      </c>
      <c r="O18" s="30">
        <f aca="true" t="shared" si="4" ref="O18:O25">SUM(B18:N18)</f>
        <v>1497547.7799999998</v>
      </c>
    </row>
    <row r="19" spans="1:23" ht="18.75" customHeight="1">
      <c r="A19" s="26" t="s">
        <v>35</v>
      </c>
      <c r="B19" s="30">
        <f>IF(B15&lt;&gt;0,ROUND((B15-1)*B18,2),0)</f>
        <v>96726.04</v>
      </c>
      <c r="C19" s="30">
        <f aca="true" t="shared" si="5" ref="C19:N19">IF(C15&lt;&gt;0,ROUND((C15-1)*C18,2),0)</f>
        <v>78432.35</v>
      </c>
      <c r="D19" s="30">
        <f t="shared" si="5"/>
        <v>70022.82</v>
      </c>
      <c r="E19" s="30">
        <f t="shared" si="5"/>
        <v>5701.84</v>
      </c>
      <c r="F19" s="30">
        <f t="shared" si="5"/>
        <v>98408.16</v>
      </c>
      <c r="G19" s="30">
        <f t="shared" si="5"/>
        <v>131860.93</v>
      </c>
      <c r="H19" s="30">
        <f t="shared" si="5"/>
        <v>26195.48</v>
      </c>
      <c r="I19" s="30">
        <f t="shared" si="5"/>
        <v>76399.21</v>
      </c>
      <c r="J19" s="30">
        <f t="shared" si="5"/>
        <v>78549.02</v>
      </c>
      <c r="K19" s="30">
        <f t="shared" si="5"/>
        <v>80761.86</v>
      </c>
      <c r="L19" s="30">
        <f t="shared" si="5"/>
        <v>83675.68</v>
      </c>
      <c r="M19" s="30">
        <f t="shared" si="5"/>
        <v>46940.52</v>
      </c>
      <c r="N19" s="30">
        <f t="shared" si="5"/>
        <v>22873.79</v>
      </c>
      <c r="O19" s="30">
        <f t="shared" si="4"/>
        <v>896547.7</v>
      </c>
      <c r="W19" s="62"/>
    </row>
    <row r="20" spans="1:15" ht="18.75" customHeight="1">
      <c r="A20" s="26" t="s">
        <v>36</v>
      </c>
      <c r="B20" s="30">
        <v>18491.21</v>
      </c>
      <c r="C20" s="30">
        <v>12713.4</v>
      </c>
      <c r="D20" s="30">
        <v>9143.2</v>
      </c>
      <c r="E20" s="30">
        <v>3260.76</v>
      </c>
      <c r="F20" s="30">
        <v>7966.07</v>
      </c>
      <c r="G20" s="30">
        <v>12338.6</v>
      </c>
      <c r="H20" s="30">
        <v>1723.13</v>
      </c>
      <c r="I20" s="30">
        <v>7964.16</v>
      </c>
      <c r="J20" s="30">
        <v>11480.93</v>
      </c>
      <c r="K20" s="30">
        <v>15247.37</v>
      </c>
      <c r="L20" s="30">
        <v>14252.94</v>
      </c>
      <c r="M20" s="30">
        <v>6821.83</v>
      </c>
      <c r="N20" s="30">
        <v>2768.5</v>
      </c>
      <c r="O20" s="30">
        <f t="shared" si="4"/>
        <v>124172.09999999999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0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17435.989999999998</v>
      </c>
    </row>
    <row r="22" spans="1:15" ht="18.75" customHeight="1">
      <c r="A22" s="26" t="s">
        <v>38</v>
      </c>
      <c r="B22" s="30">
        <v>-710.65</v>
      </c>
      <c r="C22" s="30">
        <v>0</v>
      </c>
      <c r="D22" s="30">
        <v>-2140.97</v>
      </c>
      <c r="E22" s="30">
        <v>0</v>
      </c>
      <c r="F22" s="30">
        <v>-5134.71</v>
      </c>
      <c r="G22" s="30">
        <v>0</v>
      </c>
      <c r="H22" s="30">
        <v>-1390.35</v>
      </c>
      <c r="I22" s="30">
        <v>0</v>
      </c>
      <c r="J22" s="30">
        <v>-4548.13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-13924.810000000001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-2416.64</v>
      </c>
      <c r="E23" s="30">
        <v>-567.52</v>
      </c>
      <c r="F23" s="30">
        <v>-691.56</v>
      </c>
      <c r="G23" s="30">
        <v>0</v>
      </c>
      <c r="H23" s="30">
        <v>-562.73</v>
      </c>
      <c r="I23" s="30">
        <v>0</v>
      </c>
      <c r="J23" s="30">
        <v>-2361.89</v>
      </c>
      <c r="K23" s="30">
        <v>-403.14</v>
      </c>
      <c r="L23" s="30">
        <v>-374.7</v>
      </c>
      <c r="M23" s="30">
        <v>0</v>
      </c>
      <c r="N23" s="30">
        <v>0</v>
      </c>
      <c r="O23" s="30">
        <f t="shared" si="4"/>
        <v>-7378.18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49833.85</v>
      </c>
      <c r="C25" s="30">
        <v>18642.59</v>
      </c>
      <c r="D25" s="30">
        <v>25355.89</v>
      </c>
      <c r="E25" s="30">
        <v>6334.06</v>
      </c>
      <c r="F25" s="30">
        <v>13991.05</v>
      </c>
      <c r="G25" s="30">
        <v>24079.65</v>
      </c>
      <c r="H25" s="30">
        <v>3206.2</v>
      </c>
      <c r="I25" s="30">
        <v>33707.06</v>
      </c>
      <c r="J25" s="30">
        <v>20271.25</v>
      </c>
      <c r="K25" s="30">
        <v>33639.92</v>
      </c>
      <c r="L25" s="30">
        <v>33567.95</v>
      </c>
      <c r="M25" s="30">
        <v>23898.81</v>
      </c>
      <c r="N25" s="30">
        <v>6901.67</v>
      </c>
      <c r="O25" s="30">
        <f t="shared" si="4"/>
        <v>293429.95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-28432.8</v>
      </c>
      <c r="C27" s="30">
        <f>+C28+C30+C41+C42+C45-C46</f>
        <v>-22712.8</v>
      </c>
      <c r="D27" s="30">
        <f t="shared" si="6"/>
        <v>-22279.68</v>
      </c>
      <c r="E27" s="30">
        <f t="shared" si="6"/>
        <v>-3150.4</v>
      </c>
      <c r="F27" s="30">
        <f t="shared" si="6"/>
        <v>-28031.45000000001</v>
      </c>
      <c r="G27" s="30">
        <f t="shared" si="6"/>
        <v>-20024.4</v>
      </c>
      <c r="H27" s="30">
        <f t="shared" si="6"/>
        <v>-3199.39</v>
      </c>
      <c r="I27" s="30">
        <f t="shared" si="6"/>
        <v>-21410.4</v>
      </c>
      <c r="J27" s="30">
        <f t="shared" si="6"/>
        <v>-20125.6</v>
      </c>
      <c r="K27" s="30">
        <f t="shared" si="6"/>
        <v>-19496.4</v>
      </c>
      <c r="L27" s="30">
        <f t="shared" si="6"/>
        <v>-15298.8</v>
      </c>
      <c r="M27" s="30">
        <f t="shared" si="6"/>
        <v>-7383.2</v>
      </c>
      <c r="N27" s="30">
        <f t="shared" si="6"/>
        <v>-4246</v>
      </c>
      <c r="O27" s="30">
        <f t="shared" si="6"/>
        <v>-215791.32000000004</v>
      </c>
    </row>
    <row r="28" spans="1:15" ht="18.75" customHeight="1">
      <c r="A28" s="26" t="s">
        <v>40</v>
      </c>
      <c r="B28" s="31">
        <f>+B29</f>
        <v>-28432.8</v>
      </c>
      <c r="C28" s="31">
        <f>+C29</f>
        <v>-22712.8</v>
      </c>
      <c r="D28" s="31">
        <f aca="true" t="shared" si="7" ref="D28:O28">+D29</f>
        <v>-21194.8</v>
      </c>
      <c r="E28" s="31">
        <f t="shared" si="7"/>
        <v>-3150.4</v>
      </c>
      <c r="F28" s="31">
        <f t="shared" si="7"/>
        <v>-14040.4</v>
      </c>
      <c r="G28" s="31">
        <f t="shared" si="7"/>
        <v>-20024.4</v>
      </c>
      <c r="H28" s="31">
        <f t="shared" si="7"/>
        <v>-2965.6</v>
      </c>
      <c r="I28" s="31">
        <f t="shared" si="7"/>
        <v>-21410.4</v>
      </c>
      <c r="J28" s="31">
        <f t="shared" si="7"/>
        <v>-20125.6</v>
      </c>
      <c r="K28" s="31">
        <f t="shared" si="7"/>
        <v>-19496.4</v>
      </c>
      <c r="L28" s="31">
        <f t="shared" si="7"/>
        <v>-15298.8</v>
      </c>
      <c r="M28" s="31">
        <f t="shared" si="7"/>
        <v>-7383.2</v>
      </c>
      <c r="N28" s="31">
        <f t="shared" si="7"/>
        <v>-4246</v>
      </c>
      <c r="O28" s="31">
        <f t="shared" si="7"/>
        <v>-200481.59999999998</v>
      </c>
    </row>
    <row r="29" spans="1:26" ht="18.75" customHeight="1">
      <c r="A29" s="27" t="s">
        <v>41</v>
      </c>
      <c r="B29" s="16">
        <f>ROUND((-B9)*$G$3,2)</f>
        <v>-28432.8</v>
      </c>
      <c r="C29" s="16">
        <f aca="true" t="shared" si="8" ref="C29:N29">ROUND((-C9)*$G$3,2)</f>
        <v>-22712.8</v>
      </c>
      <c r="D29" s="16">
        <f t="shared" si="8"/>
        <v>-21194.8</v>
      </c>
      <c r="E29" s="16">
        <f t="shared" si="8"/>
        <v>-3150.4</v>
      </c>
      <c r="F29" s="16">
        <f t="shared" si="8"/>
        <v>-14040.4</v>
      </c>
      <c r="G29" s="16">
        <f t="shared" si="8"/>
        <v>-20024.4</v>
      </c>
      <c r="H29" s="16">
        <f t="shared" si="8"/>
        <v>-2965.6</v>
      </c>
      <c r="I29" s="16">
        <f t="shared" si="8"/>
        <v>-21410.4</v>
      </c>
      <c r="J29" s="16">
        <f t="shared" si="8"/>
        <v>-20125.6</v>
      </c>
      <c r="K29" s="16">
        <f t="shared" si="8"/>
        <v>-19496.4</v>
      </c>
      <c r="L29" s="16">
        <f t="shared" si="8"/>
        <v>-15298.8</v>
      </c>
      <c r="M29" s="16">
        <f t="shared" si="8"/>
        <v>-7383.2</v>
      </c>
      <c r="N29" s="16">
        <f t="shared" si="8"/>
        <v>-4246</v>
      </c>
      <c r="O29" s="32">
        <f aca="true" t="shared" si="9" ref="O29:O46">SUM(B29:N29)</f>
        <v>-200481.59999999998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75</v>
      </c>
      <c r="B41" s="35">
        <v>0</v>
      </c>
      <c r="C41" s="35">
        <v>0</v>
      </c>
      <c r="D41" s="35">
        <v>-1084.88</v>
      </c>
      <c r="E41" s="35">
        <v>0</v>
      </c>
      <c r="F41" s="35">
        <v>0</v>
      </c>
      <c r="G41" s="35">
        <v>0</v>
      </c>
      <c r="H41" s="35">
        <v>-233.79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-1318.67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336974.31</v>
      </c>
      <c r="C44" s="36">
        <f t="shared" si="11"/>
        <v>228193.56</v>
      </c>
      <c r="D44" s="36">
        <f t="shared" si="11"/>
        <v>220052.92000000004</v>
      </c>
      <c r="E44" s="36">
        <f t="shared" si="11"/>
        <v>57351.060000000005</v>
      </c>
      <c r="F44" s="36">
        <f t="shared" si="11"/>
        <v>205789.65000000002</v>
      </c>
      <c r="G44" s="36">
        <f t="shared" si="11"/>
        <v>282418.37999999995</v>
      </c>
      <c r="H44" s="36">
        <f t="shared" si="11"/>
        <v>46764.939999999995</v>
      </c>
      <c r="I44" s="36">
        <f t="shared" si="11"/>
        <v>222241.15000000002</v>
      </c>
      <c r="J44" s="36">
        <f t="shared" si="11"/>
        <v>224666.34999999998</v>
      </c>
      <c r="K44" s="36">
        <f t="shared" si="11"/>
        <v>283910.2099999999</v>
      </c>
      <c r="L44" s="36">
        <f t="shared" si="11"/>
        <v>273396.18</v>
      </c>
      <c r="M44" s="36">
        <f t="shared" si="11"/>
        <v>145022.28999999998</v>
      </c>
      <c r="N44" s="36">
        <f t="shared" si="11"/>
        <v>65258.21000000001</v>
      </c>
      <c r="O44" s="36">
        <f>SUM(B44:N44)</f>
        <v>2592039.2100000004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-187414.88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-187414.88</v>
      </c>
      <c r="P45"/>
      <c r="Q45" s="43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-173423.83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-173423.83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336974.31</v>
      </c>
      <c r="C50" s="51">
        <f t="shared" si="12"/>
        <v>228193.55</v>
      </c>
      <c r="D50" s="51">
        <f t="shared" si="12"/>
        <v>220052.92</v>
      </c>
      <c r="E50" s="51">
        <f t="shared" si="12"/>
        <v>57351.06</v>
      </c>
      <c r="F50" s="51">
        <f t="shared" si="12"/>
        <v>205789.64</v>
      </c>
      <c r="G50" s="51">
        <f t="shared" si="12"/>
        <v>282418.37</v>
      </c>
      <c r="H50" s="51">
        <f t="shared" si="12"/>
        <v>46764.93</v>
      </c>
      <c r="I50" s="51">
        <f t="shared" si="12"/>
        <v>222241.14</v>
      </c>
      <c r="J50" s="51">
        <f t="shared" si="12"/>
        <v>224666.36</v>
      </c>
      <c r="K50" s="51">
        <f t="shared" si="12"/>
        <v>283910.22</v>
      </c>
      <c r="L50" s="51">
        <f t="shared" si="12"/>
        <v>273396.18</v>
      </c>
      <c r="M50" s="51">
        <f t="shared" si="12"/>
        <v>145022.29</v>
      </c>
      <c r="N50" s="51">
        <f t="shared" si="12"/>
        <v>65258.21</v>
      </c>
      <c r="O50" s="36">
        <f t="shared" si="12"/>
        <v>2592039.18</v>
      </c>
      <c r="Q50"/>
    </row>
    <row r="51" spans="1:18" ht="18.75" customHeight="1">
      <c r="A51" s="26" t="s">
        <v>57</v>
      </c>
      <c r="B51" s="51">
        <v>282417.62</v>
      </c>
      <c r="C51" s="51">
        <v>169519.28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451936.9</v>
      </c>
      <c r="P51"/>
      <c r="Q51"/>
      <c r="R51" s="43"/>
    </row>
    <row r="52" spans="1:16" ht="18.75" customHeight="1">
      <c r="A52" s="26" t="s">
        <v>58</v>
      </c>
      <c r="B52" s="51">
        <v>54556.69</v>
      </c>
      <c r="C52" s="51">
        <v>58674.27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113230.95999999999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220052.92</v>
      </c>
      <c r="E53" s="52">
        <v>0</v>
      </c>
      <c r="F53" s="52">
        <v>0</v>
      </c>
      <c r="G53" s="52">
        <v>0</v>
      </c>
      <c r="H53" s="51">
        <v>46764.93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266817.85000000003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57351.06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57351.06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205789.64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205789.64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282418.37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282418.37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222241.14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222241.14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224666.36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224666.36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283910.22</v>
      </c>
      <c r="L59" s="31">
        <v>273396.18</v>
      </c>
      <c r="M59" s="52">
        <v>0</v>
      </c>
      <c r="N59" s="52">
        <v>0</v>
      </c>
      <c r="O59" s="36">
        <f t="shared" si="13"/>
        <v>557306.3999999999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145022.29</v>
      </c>
      <c r="N60" s="52">
        <v>0</v>
      </c>
      <c r="O60" s="36">
        <f t="shared" si="13"/>
        <v>145022.29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65258.21</v>
      </c>
      <c r="O61" s="55">
        <f t="shared" si="13"/>
        <v>65258.21</v>
      </c>
      <c r="P61"/>
      <c r="S61"/>
      <c r="Z61"/>
    </row>
    <row r="62" spans="1:12" ht="21" customHeight="1">
      <c r="A62" s="56" t="s">
        <v>74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 s="68"/>
      <c r="E64"/>
      <c r="F64"/>
      <c r="G64"/>
      <c r="H64" s="69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2021-01-08T18:37:53Z</dcterms:modified>
  <cp:category/>
  <cp:version/>
  <cp:contentType/>
  <cp:contentStatus/>
</cp:coreProperties>
</file>