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<sst xmlns="http://schemas.openxmlformats.org/spreadsheetml/2006/main" count="79" uniqueCount="76">
  <si>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</si>
  <si>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</si>
  <si>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</si>
  <si>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</si>
  <si>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</si>
  <si>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</si>
  <si>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</si>
  <si>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</si>
  <si>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</si>
  <si>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</si>
  <si>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</si>
  <si>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</si>
  <si>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</si>
  <si>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</si>
  <si>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</si>
  <si>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</si>
  <si>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</si>
  <si>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</si>
  <si>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</si>
  <si>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</si>
  <si>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</si>
  <si>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</si>
  <si>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</si>
  <si>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</si>
  <si>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</si>
  <si>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</si>
  <si>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</si>
  <si>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</si>
  <si>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</si>
  <si>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</si>
  <si>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</si>
  <si>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</si>
  <si>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</si>
  <si>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</si>
  <si>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</si>
  <si>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</si>
  <si>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</si>
  <si>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</si>
  <si>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</si>
  <si>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</si>
  <si>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</si>
  <si>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</si>
  <si>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</si>
  <si>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</si>
  <si>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</si>
  <si>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</si>
  <si>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</si>
  <si>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</si>
  <si>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</si>
  <si>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</si>
  <si>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</si>
  <si>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</si>
  <si>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</si>
  <si>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</si>
  <si>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</si>
  <si>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</si>
  <si>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</si>
  <si>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</si>
  <si>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</si>
  <si>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</si>
  <si>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</si>
  <si>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</si>
  <si>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</si>
  <si>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</si>
  <si>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</si>
  <si>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</si>
  <si>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</si>
  <si>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</si>
  <si>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</si>
  <si>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</si>
  <si>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</si>
  <si>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</si>
  <si>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</si>
  <si>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01/01/21 - VENCIMENTO 08/01/21</t>
  </si>
  <si>
    <t>5.3. Revisão de Remuneração pelo Transporte Coletivo (1)</t>
  </si>
  <si>
    <t>Nota: (1) Revisões de remuneração de 19/03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</si>
</sst>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9"/>
      <color indexed="8"/>
      <name val="Verdan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0" fontId="46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58682</v>
      </c>
      <c r="C7" s="9">
        <f t="shared" si="0"/>
        <v>37127</v>
      </c>
      <c r="D7" s="9">
        <f t="shared" si="0"/>
        <v>44291</v>
      </c>
      <c r="E7" s="9">
        <f t="shared" si="0"/>
        <v>8619</v>
      </c>
      <c r="F7" s="9">
        <f t="shared" si="0"/>
        <v>31886</v>
      </c>
      <c r="G7" s="9">
        <f t="shared" si="0"/>
        <v>43462</v>
      </c>
      <c r="H7" s="9">
        <f t="shared" si="0"/>
        <v>5379</v>
      </c>
      <c r="I7" s="9">
        <f t="shared" si="0"/>
        <v>33362</v>
      </c>
      <c r="J7" s="9">
        <f t="shared" si="0"/>
        <v>38220</v>
      </c>
      <c r="K7" s="9">
        <f t="shared" si="0"/>
        <v>56880</v>
      </c>
      <c r="L7" s="9">
        <f t="shared" si="0"/>
        <v>39021</v>
      </c>
      <c r="M7" s="9">
        <f t="shared" si="0"/>
        <v>16110</v>
      </c>
      <c r="N7" s="9">
        <f t="shared" si="0"/>
        <v>8376</v>
      </c>
      <c r="O7" s="9">
        <f t="shared" si="0"/>
        <v>421415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6003</v>
      </c>
      <c r="C8" s="11">
        <f t="shared" si="1"/>
        <v>4288</v>
      </c>
      <c r="D8" s="11">
        <f t="shared" si="1"/>
        <v>4212</v>
      </c>
      <c r="E8" s="11">
        <f t="shared" si="1"/>
        <v>463</v>
      </c>
      <c r="F8" s="11">
        <f t="shared" si="1"/>
        <v>2589</v>
      </c>
      <c r="G8" s="11">
        <f t="shared" si="1"/>
        <v>3456</v>
      </c>
      <c r="H8" s="11">
        <f t="shared" si="1"/>
        <v>561</v>
      </c>
      <c r="I8" s="11">
        <f t="shared" si="1"/>
        <v>3912</v>
      </c>
      <c r="J8" s="11">
        <f t="shared" si="1"/>
        <v>3511</v>
      </c>
      <c r="K8" s="11">
        <f t="shared" si="1"/>
        <v>4328</v>
      </c>
      <c r="L8" s="11">
        <f t="shared" si="1"/>
        <v>2849</v>
      </c>
      <c r="M8" s="11">
        <f t="shared" si="1"/>
        <v>1261</v>
      </c>
      <c r="N8" s="11">
        <f t="shared" si="1"/>
        <v>648</v>
      </c>
      <c r="O8" s="11">
        <f t="shared" si="1"/>
        <v>38081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6003</v>
      </c>
      <c r="C9" s="11">
        <v>4288</v>
      </c>
      <c r="D9" s="11">
        <v>4212</v>
      </c>
      <c r="E9" s="11">
        <v>463</v>
      </c>
      <c r="F9" s="11">
        <v>2589</v>
      </c>
      <c r="G9" s="11">
        <v>3456</v>
      </c>
      <c r="H9" s="11">
        <v>561</v>
      </c>
      <c r="I9" s="11">
        <v>3912</v>
      </c>
      <c r="J9" s="11">
        <v>3511</v>
      </c>
      <c r="K9" s="11">
        <v>4326</v>
      </c>
      <c r="L9" s="11">
        <v>2849</v>
      </c>
      <c r="M9" s="11">
        <v>1260</v>
      </c>
      <c r="N9" s="11">
        <v>648</v>
      </c>
      <c r="O9" s="11">
        <f>SUM(B9:N9)</f>
        <v>38078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0</v>
      </c>
      <c r="M10" s="13">
        <v>1</v>
      </c>
      <c r="N10" s="13">
        <v>0</v>
      </c>
      <c r="O10" s="11">
        <f>SUM(B10:N10)</f>
        <v>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52679</v>
      </c>
      <c r="C11" s="13">
        <v>32839</v>
      </c>
      <c r="D11" s="13">
        <v>40079</v>
      </c>
      <c r="E11" s="13">
        <v>8156</v>
      </c>
      <c r="F11" s="13">
        <v>29297</v>
      </c>
      <c r="G11" s="13">
        <v>40006</v>
      </c>
      <c r="H11" s="13">
        <v>4818</v>
      </c>
      <c r="I11" s="13">
        <v>29450</v>
      </c>
      <c r="J11" s="13">
        <v>34709</v>
      </c>
      <c r="K11" s="13">
        <v>52552</v>
      </c>
      <c r="L11" s="13">
        <v>36172</v>
      </c>
      <c r="M11" s="13">
        <v>14849</v>
      </c>
      <c r="N11" s="13">
        <v>7728</v>
      </c>
      <c r="O11" s="11">
        <f>SUM(B11:N11)</f>
        <v>383334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1.472286049760845</v>
      </c>
      <c r="C15" s="19">
        <v>1.566562152046311</v>
      </c>
      <c r="D15" s="19">
        <v>1.312550994386577</v>
      </c>
      <c r="E15" s="19">
        <v>1.143630080973058</v>
      </c>
      <c r="F15" s="19">
        <v>1.759060585623931</v>
      </c>
      <c r="G15" s="19">
        <v>1.992761449268856</v>
      </c>
      <c r="H15" s="19">
        <v>2.240023088944521</v>
      </c>
      <c r="I15" s="19">
        <v>1.614932981809421</v>
      </c>
      <c r="J15" s="19">
        <v>1.583501391503493</v>
      </c>
      <c r="K15" s="19">
        <v>1.470103811947617</v>
      </c>
      <c r="L15" s="19">
        <v>1.503924883195696</v>
      </c>
      <c r="M15" s="19">
        <v>1.620425709201972</v>
      </c>
      <c r="N15" s="19">
        <v>1.642179003270314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259994.07</v>
      </c>
      <c r="C17" s="24">
        <f aca="true" t="shared" si="2" ref="C17:N17">C18+C19+C20+C21+C22+C23+C24+C25</f>
        <v>165996.3</v>
      </c>
      <c r="D17" s="24">
        <f t="shared" si="2"/>
        <v>141846.28999999998</v>
      </c>
      <c r="E17" s="24">
        <f t="shared" si="2"/>
        <v>42778.57</v>
      </c>
      <c r="F17" s="24">
        <f t="shared" si="2"/>
        <v>145644.79</v>
      </c>
      <c r="G17" s="24">
        <f t="shared" si="2"/>
        <v>202427.95</v>
      </c>
      <c r="H17" s="24">
        <f t="shared" si="2"/>
        <v>33372.32</v>
      </c>
      <c r="I17" s="24">
        <f t="shared" si="2"/>
        <v>164599.46000000002</v>
      </c>
      <c r="J17" s="24">
        <f t="shared" si="2"/>
        <v>164417.58000000002</v>
      </c>
      <c r="K17" s="24">
        <f t="shared" si="2"/>
        <v>229770.59000000003</v>
      </c>
      <c r="L17" s="24">
        <f t="shared" si="2"/>
        <v>191711.75</v>
      </c>
      <c r="M17" s="24">
        <f t="shared" si="2"/>
        <v>105477.02</v>
      </c>
      <c r="N17" s="24">
        <f t="shared" si="2"/>
        <v>46303.810000000005</v>
      </c>
      <c r="O17" s="24">
        <f>O18+O19+O20+O21+O22+O23+O24+O25</f>
        <v>1894340.5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129405.55</v>
      </c>
      <c r="C18" s="30">
        <f t="shared" si="3"/>
        <v>84556.74</v>
      </c>
      <c r="D18" s="30">
        <f t="shared" si="3"/>
        <v>88444.7</v>
      </c>
      <c r="E18" s="30">
        <f t="shared" si="3"/>
        <v>29443.37</v>
      </c>
      <c r="F18" s="30">
        <f t="shared" si="3"/>
        <v>73774.64</v>
      </c>
      <c r="G18" s="30">
        <f t="shared" si="3"/>
        <v>82664.72</v>
      </c>
      <c r="H18" s="30">
        <f t="shared" si="3"/>
        <v>13718.06</v>
      </c>
      <c r="I18" s="30">
        <f t="shared" si="3"/>
        <v>75378.1</v>
      </c>
      <c r="J18" s="30">
        <f t="shared" si="3"/>
        <v>86916.1</v>
      </c>
      <c r="K18" s="30">
        <f t="shared" si="3"/>
        <v>122354.57</v>
      </c>
      <c r="L18" s="30">
        <f t="shared" si="3"/>
        <v>95531.21</v>
      </c>
      <c r="M18" s="30">
        <f t="shared" si="3"/>
        <v>45562.3</v>
      </c>
      <c r="N18" s="30">
        <f t="shared" si="3"/>
        <v>21408.22</v>
      </c>
      <c r="O18" s="30">
        <f aca="true" t="shared" si="4" ref="O18:O25">SUM(B18:N18)</f>
        <v>949158.28</v>
      </c>
    </row>
    <row r="19" spans="1:23" ht="18.75" customHeight="1">
      <c r="A19" s="26" t="s">
        <v>35</v>
      </c>
      <c r="B19" s="30">
        <f>IF(B15&lt;&gt;0,ROUND((B15-1)*B18,2),0)</f>
        <v>61116.44</v>
      </c>
      <c r="C19" s="30">
        <f aca="true" t="shared" si="5" ref="C19:N19">IF(C15&lt;&gt;0,ROUND((C15-1)*C18,2),0)</f>
        <v>47906.65</v>
      </c>
      <c r="D19" s="30">
        <f t="shared" si="5"/>
        <v>27643.48</v>
      </c>
      <c r="E19" s="30">
        <f t="shared" si="5"/>
        <v>4228.95</v>
      </c>
      <c r="F19" s="30">
        <f t="shared" si="5"/>
        <v>55999.42</v>
      </c>
      <c r="G19" s="30">
        <f t="shared" si="5"/>
        <v>82066.35</v>
      </c>
      <c r="H19" s="30">
        <f t="shared" si="5"/>
        <v>17010.71</v>
      </c>
      <c r="I19" s="30">
        <f t="shared" si="5"/>
        <v>46352.48</v>
      </c>
      <c r="J19" s="30">
        <f t="shared" si="5"/>
        <v>50715.67</v>
      </c>
      <c r="K19" s="30">
        <f t="shared" si="5"/>
        <v>57519.35</v>
      </c>
      <c r="L19" s="30">
        <f t="shared" si="5"/>
        <v>48140.55</v>
      </c>
      <c r="M19" s="30">
        <f t="shared" si="5"/>
        <v>28268.02</v>
      </c>
      <c r="N19" s="30">
        <f t="shared" si="5"/>
        <v>13747.91</v>
      </c>
      <c r="O19" s="30">
        <f t="shared" si="4"/>
        <v>540715.98</v>
      </c>
      <c r="W19" s="62"/>
    </row>
    <row r="20" spans="1:15" ht="18.75" customHeight="1">
      <c r="A20" s="26" t="s">
        <v>36</v>
      </c>
      <c r="B20" s="30">
        <v>18118.76</v>
      </c>
      <c r="C20" s="30">
        <v>12207.86</v>
      </c>
      <c r="D20" s="30">
        <v>7621.16</v>
      </c>
      <c r="E20" s="30">
        <v>3197.83</v>
      </c>
      <c r="F20" s="30">
        <v>7747.84</v>
      </c>
      <c r="G20" s="30">
        <v>12276</v>
      </c>
      <c r="H20" s="30">
        <v>1470.82</v>
      </c>
      <c r="I20" s="30">
        <v>7820.59</v>
      </c>
      <c r="J20" s="30">
        <v>11550.02</v>
      </c>
      <c r="K20" s="30">
        <v>15251.47</v>
      </c>
      <c r="L20" s="30">
        <v>14254.91</v>
      </c>
      <c r="M20" s="30">
        <v>6676.46</v>
      </c>
      <c r="N20" s="30">
        <v>2904.78</v>
      </c>
      <c r="O20" s="30">
        <f t="shared" si="4"/>
        <v>121098.50000000001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0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17435.989999999998</v>
      </c>
    </row>
    <row r="22" spans="1:15" ht="18.75" customHeight="1">
      <c r="A22" s="26" t="s">
        <v>38</v>
      </c>
      <c r="B22" s="30">
        <v>-710.65</v>
      </c>
      <c r="C22" s="30">
        <v>0</v>
      </c>
      <c r="D22" s="30">
        <v>-2140.97</v>
      </c>
      <c r="E22" s="30">
        <v>0</v>
      </c>
      <c r="F22" s="30">
        <v>-5134.71</v>
      </c>
      <c r="G22" s="30">
        <v>0</v>
      </c>
      <c r="H22" s="30">
        <v>-1390.35</v>
      </c>
      <c r="I22" s="30">
        <v>0</v>
      </c>
      <c r="J22" s="30">
        <v>-4548.13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-13924.810000000001</v>
      </c>
    </row>
    <row r="23" spans="1:26" ht="18.75" customHeight="1">
      <c r="A23" s="26" t="s">
        <v>69</v>
      </c>
      <c r="B23" s="30">
        <v>-452.34</v>
      </c>
      <c r="C23" s="30">
        <v>0</v>
      </c>
      <c r="D23" s="30">
        <v>-6419.2</v>
      </c>
      <c r="E23" s="30">
        <v>-425.64</v>
      </c>
      <c r="F23" s="30">
        <v>-2074.68</v>
      </c>
      <c r="G23" s="30">
        <v>0</v>
      </c>
      <c r="H23" s="30">
        <v>-643.12</v>
      </c>
      <c r="I23" s="30">
        <v>0</v>
      </c>
      <c r="J23" s="30">
        <v>-1828.56</v>
      </c>
      <c r="K23" s="30">
        <v>-335.95</v>
      </c>
      <c r="L23" s="30">
        <v>-1124.1</v>
      </c>
      <c r="M23" s="30">
        <v>-269.8</v>
      </c>
      <c r="N23" s="30">
        <v>0</v>
      </c>
      <c r="O23" s="30">
        <f t="shared" si="4"/>
        <v>-13573.390000000001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49833.85</v>
      </c>
      <c r="C25" s="30">
        <v>18642.59</v>
      </c>
      <c r="D25" s="30">
        <v>25355.89</v>
      </c>
      <c r="E25" s="30">
        <v>6334.06</v>
      </c>
      <c r="F25" s="30">
        <v>13991.05</v>
      </c>
      <c r="G25" s="30">
        <v>24079.65</v>
      </c>
      <c r="H25" s="30">
        <v>3206.2</v>
      </c>
      <c r="I25" s="30">
        <v>33707.06</v>
      </c>
      <c r="J25" s="30">
        <v>20271.25</v>
      </c>
      <c r="K25" s="30">
        <v>33639.92</v>
      </c>
      <c r="L25" s="30">
        <v>33567.95</v>
      </c>
      <c r="M25" s="30">
        <v>23898.81</v>
      </c>
      <c r="N25" s="30">
        <v>6901.67</v>
      </c>
      <c r="O25" s="30">
        <f t="shared" si="4"/>
        <v>293429.95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-26413.2</v>
      </c>
      <c r="C27" s="30">
        <f>+C28+C30+C41+C42+C45-C46</f>
        <v>-18867.2</v>
      </c>
      <c r="D27" s="30">
        <f t="shared" si="6"/>
        <v>-19115.25</v>
      </c>
      <c r="E27" s="30">
        <f t="shared" si="6"/>
        <v>-2037.2</v>
      </c>
      <c r="F27" s="30">
        <f t="shared" si="6"/>
        <v>-25382.650000000023</v>
      </c>
      <c r="G27" s="30">
        <f t="shared" si="6"/>
        <v>-15206.4</v>
      </c>
      <c r="H27" s="30">
        <f t="shared" si="6"/>
        <v>-2619.23</v>
      </c>
      <c r="I27" s="30">
        <f t="shared" si="6"/>
        <v>-17212.8</v>
      </c>
      <c r="J27" s="30">
        <f t="shared" si="6"/>
        <v>-15448.4</v>
      </c>
      <c r="K27" s="30">
        <f t="shared" si="6"/>
        <v>-19034.4</v>
      </c>
      <c r="L27" s="30">
        <f t="shared" si="6"/>
        <v>-12535.6</v>
      </c>
      <c r="M27" s="30">
        <f t="shared" si="6"/>
        <v>-5544</v>
      </c>
      <c r="N27" s="30">
        <f t="shared" si="6"/>
        <v>-2851.2</v>
      </c>
      <c r="O27" s="30">
        <f t="shared" si="6"/>
        <v>-182267.53000000003</v>
      </c>
    </row>
    <row r="28" spans="1:15" ht="18.75" customHeight="1">
      <c r="A28" s="26" t="s">
        <v>40</v>
      </c>
      <c r="B28" s="31">
        <f>+B29</f>
        <v>-26413.2</v>
      </c>
      <c r="C28" s="31">
        <f>+C29</f>
        <v>-18867.2</v>
      </c>
      <c r="D28" s="31">
        <f aca="true" t="shared" si="7" ref="D28:O28">+D29</f>
        <v>-18532.8</v>
      </c>
      <c r="E28" s="31">
        <f t="shared" si="7"/>
        <v>-2037.2</v>
      </c>
      <c r="F28" s="31">
        <f t="shared" si="7"/>
        <v>-11391.6</v>
      </c>
      <c r="G28" s="31">
        <f t="shared" si="7"/>
        <v>-15206.4</v>
      </c>
      <c r="H28" s="31">
        <f t="shared" si="7"/>
        <v>-2468.4</v>
      </c>
      <c r="I28" s="31">
        <f t="shared" si="7"/>
        <v>-17212.8</v>
      </c>
      <c r="J28" s="31">
        <f t="shared" si="7"/>
        <v>-15448.4</v>
      </c>
      <c r="K28" s="31">
        <f t="shared" si="7"/>
        <v>-19034.4</v>
      </c>
      <c r="L28" s="31">
        <f t="shared" si="7"/>
        <v>-12535.6</v>
      </c>
      <c r="M28" s="31">
        <f t="shared" si="7"/>
        <v>-5544</v>
      </c>
      <c r="N28" s="31">
        <f t="shared" si="7"/>
        <v>-2851.2</v>
      </c>
      <c r="O28" s="31">
        <f t="shared" si="7"/>
        <v>-167543.2</v>
      </c>
    </row>
    <row r="29" spans="1:26" ht="18.75" customHeight="1">
      <c r="A29" s="27" t="s">
        <v>41</v>
      </c>
      <c r="B29" s="16">
        <f>ROUND((-B9)*$G$3,2)</f>
        <v>-26413.2</v>
      </c>
      <c r="C29" s="16">
        <f aca="true" t="shared" si="8" ref="C29:N29">ROUND((-C9)*$G$3,2)</f>
        <v>-18867.2</v>
      </c>
      <c r="D29" s="16">
        <f t="shared" si="8"/>
        <v>-18532.8</v>
      </c>
      <c r="E29" s="16">
        <f t="shared" si="8"/>
        <v>-2037.2</v>
      </c>
      <c r="F29" s="16">
        <f t="shared" si="8"/>
        <v>-11391.6</v>
      </c>
      <c r="G29" s="16">
        <f t="shared" si="8"/>
        <v>-15206.4</v>
      </c>
      <c r="H29" s="16">
        <f t="shared" si="8"/>
        <v>-2468.4</v>
      </c>
      <c r="I29" s="16">
        <f t="shared" si="8"/>
        <v>-17212.8</v>
      </c>
      <c r="J29" s="16">
        <f t="shared" si="8"/>
        <v>-15448.4</v>
      </c>
      <c r="K29" s="16">
        <f t="shared" si="8"/>
        <v>-19034.4</v>
      </c>
      <c r="L29" s="16">
        <f t="shared" si="8"/>
        <v>-12535.6</v>
      </c>
      <c r="M29" s="16">
        <f t="shared" si="8"/>
        <v>-5544</v>
      </c>
      <c r="N29" s="16">
        <f t="shared" si="8"/>
        <v>-2851.2</v>
      </c>
      <c r="O29" s="32">
        <f aca="true" t="shared" si="9" ref="O29:O46">SUM(B29:N29)</f>
        <v>-167543.2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-582.45</v>
      </c>
      <c r="E41" s="35"/>
      <c r="F41" s="35"/>
      <c r="G41" s="35"/>
      <c r="H41" s="35">
        <v>-150.83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-733.2800000000001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233580.87</v>
      </c>
      <c r="C44" s="36">
        <f t="shared" si="11"/>
        <v>147129.09999999998</v>
      </c>
      <c r="D44" s="36">
        <f t="shared" si="11"/>
        <v>122731.03999999998</v>
      </c>
      <c r="E44" s="36">
        <f t="shared" si="11"/>
        <v>40741.37</v>
      </c>
      <c r="F44" s="36">
        <f t="shared" si="11"/>
        <v>120262.13999999998</v>
      </c>
      <c r="G44" s="36">
        <f t="shared" si="11"/>
        <v>187221.55000000002</v>
      </c>
      <c r="H44" s="36">
        <f t="shared" si="11"/>
        <v>30753.09</v>
      </c>
      <c r="I44" s="36">
        <f t="shared" si="11"/>
        <v>147386.66000000003</v>
      </c>
      <c r="J44" s="36">
        <f t="shared" si="11"/>
        <v>148969.18000000002</v>
      </c>
      <c r="K44" s="36">
        <f t="shared" si="11"/>
        <v>210736.19000000003</v>
      </c>
      <c r="L44" s="36">
        <f t="shared" si="11"/>
        <v>179176.15</v>
      </c>
      <c r="M44" s="36">
        <f t="shared" si="11"/>
        <v>99933.02</v>
      </c>
      <c r="N44" s="36">
        <f t="shared" si="11"/>
        <v>43452.61000000001</v>
      </c>
      <c r="O44" s="36">
        <f>SUM(B44:N44)</f>
        <v>1712072.97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-215396.98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-215396.98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-201405.93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-201405.93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233580.87</v>
      </c>
      <c r="C50" s="51">
        <f t="shared" si="12"/>
        <v>147129.11000000002</v>
      </c>
      <c r="D50" s="51">
        <f t="shared" si="12"/>
        <v>122731.04</v>
      </c>
      <c r="E50" s="51">
        <f t="shared" si="12"/>
        <v>40741.37</v>
      </c>
      <c r="F50" s="51">
        <f t="shared" si="12"/>
        <v>120262.14</v>
      </c>
      <c r="G50" s="51">
        <f t="shared" si="12"/>
        <v>187221.56</v>
      </c>
      <c r="H50" s="51">
        <f t="shared" si="12"/>
        <v>30753.1</v>
      </c>
      <c r="I50" s="51">
        <f t="shared" si="12"/>
        <v>147386.66</v>
      </c>
      <c r="J50" s="51">
        <f t="shared" si="12"/>
        <v>148969.18</v>
      </c>
      <c r="K50" s="51">
        <f t="shared" si="12"/>
        <v>210736.19</v>
      </c>
      <c r="L50" s="51">
        <f t="shared" si="12"/>
        <v>179176.16</v>
      </c>
      <c r="M50" s="51">
        <f t="shared" si="12"/>
        <v>99933.03</v>
      </c>
      <c r="N50" s="51">
        <f t="shared" si="12"/>
        <v>43452.61</v>
      </c>
      <c r="O50" s="36">
        <f t="shared" si="12"/>
        <v>1712073.02</v>
      </c>
      <c r="Q50"/>
    </row>
    <row r="51" spans="1:18" ht="18.75" customHeight="1">
      <c r="A51" s="26" t="s">
        <v>57</v>
      </c>
      <c r="B51" s="51">
        <v>198668.94</v>
      </c>
      <c r="C51" s="51">
        <v>111152.88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309821.82</v>
      </c>
      <c r="P51"/>
      <c r="Q51"/>
      <c r="R51" s="43"/>
    </row>
    <row r="52" spans="1:16" ht="18.75" customHeight="1">
      <c r="A52" s="26" t="s">
        <v>58</v>
      </c>
      <c r="B52" s="51">
        <v>34911.93</v>
      </c>
      <c r="C52" s="51">
        <v>35976.23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70888.16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122731.04</v>
      </c>
      <c r="E53" s="52">
        <v>0</v>
      </c>
      <c r="F53" s="52">
        <v>0</v>
      </c>
      <c r="G53" s="52">
        <v>0</v>
      </c>
      <c r="H53" s="51">
        <v>30753.1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153484.13999999998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40741.37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40741.37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120262.14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120262.14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187221.56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187221.56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147386.66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147386.66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148969.18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148969.18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210736.19</v>
      </c>
      <c r="L59" s="31">
        <v>179176.16</v>
      </c>
      <c r="M59" s="52">
        <v>0</v>
      </c>
      <c r="N59" s="52">
        <v>0</v>
      </c>
      <c r="O59" s="36">
        <f t="shared" si="13"/>
        <v>389912.35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99933.03</v>
      </c>
      <c r="N60" s="52">
        <v>0</v>
      </c>
      <c r="O60" s="36">
        <f t="shared" si="13"/>
        <v>99933.03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43452.61</v>
      </c>
      <c r="O61" s="55">
        <f t="shared" si="13"/>
        <v>43452.61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 s="68"/>
      <c r="E65"/>
      <c r="F65"/>
      <c r="G65"/>
      <c r="H65" s="68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2021-01-08T18:59:26Z</dcterms:modified>
  <cp:category/>
  <cp:version/>
  <cp:contentType/>
  <cp:contentStatus/>
</cp:coreProperties>
</file>