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<sst xmlns="http://schemas.openxmlformats.org/spreadsheetml/2006/main" count="74" uniqueCount="73">
  <si>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</si>
  <si>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</si>
  <si>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</si>
  <si>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</si>
  <si>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</si>
  <si>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</si>
  <si>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</si>
  <si>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</si>
  <si>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</si>
  <si>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</si>
  <si>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</si>
  <si>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</si>
  <si>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</si>
  <si>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</si>
  <si>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</si>
  <si>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</si>
  <si>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</si>
  <si>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</si>
  <si>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</si>
  <si>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</si>
  <si>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</si>
  <si>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</si>
  <si>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</si>
  <si>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</si>
  <si>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</si>
  <si>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</si>
  <si>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</si>
  <si>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</si>
  <si>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</si>
  <si>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</si>
  <si>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</si>
  <si>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</si>
  <si>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</si>
  <si>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</si>
  <si>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</si>
  <si>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</si>
  <si>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</si>
  <si>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</si>
  <si>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</si>
  <si>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</si>
  <si>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</si>
  <si>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</si>
  <si>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</si>
  <si>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</si>
  <si>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</si>
  <si>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</si>
  <si>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</si>
  <si>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</si>
  <si>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</si>
  <si>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</si>
  <si>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</si>
  <si>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</si>
  <si>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</si>
  <si>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</si>
  <si>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</si>
  <si>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</si>
  <si>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</si>
  <si>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</si>
  <si>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</si>
  <si>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</si>
  <si>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</si>
  <si>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</si>
  <si>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</si>
  <si>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</si>
  <si>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</si>
  <si>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</si>
  <si>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</si>
  <si>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</si>
  <si>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</si>
  <si>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</si>
  <si>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</si>
  <si>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</si>
  <si>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31/01/21 - VENCIMENTO 05/02/21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</si>
</sst>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62415</v>
      </c>
      <c r="C7" s="47">
        <f t="shared" si="0"/>
        <v>48602</v>
      </c>
      <c r="D7" s="47">
        <f t="shared" si="0"/>
        <v>72525</v>
      </c>
      <c r="E7" s="47">
        <f t="shared" si="0"/>
        <v>35485</v>
      </c>
      <c r="F7" s="47">
        <f t="shared" si="0"/>
        <v>50707</v>
      </c>
      <c r="G7" s="47">
        <f t="shared" si="0"/>
        <v>58373</v>
      </c>
      <c r="H7" s="47">
        <f t="shared" si="0"/>
        <v>68358</v>
      </c>
      <c r="I7" s="47">
        <f t="shared" si="0"/>
        <v>78615</v>
      </c>
      <c r="J7" s="47">
        <f t="shared" si="0"/>
        <v>16210</v>
      </c>
      <c r="K7" s="47">
        <f t="shared" si="0"/>
        <v>491290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5059</v>
      </c>
      <c r="C8" s="45">
        <f t="shared" si="1"/>
        <v>4714</v>
      </c>
      <c r="D8" s="45">
        <f t="shared" si="1"/>
        <v>6118</v>
      </c>
      <c r="E8" s="45">
        <f t="shared" si="1"/>
        <v>3212</v>
      </c>
      <c r="F8" s="45">
        <f t="shared" si="1"/>
        <v>4038</v>
      </c>
      <c r="G8" s="45">
        <f t="shared" si="1"/>
        <v>3308</v>
      </c>
      <c r="H8" s="45">
        <f t="shared" si="1"/>
        <v>3124</v>
      </c>
      <c r="I8" s="45">
        <f t="shared" si="1"/>
        <v>5201</v>
      </c>
      <c r="J8" s="45">
        <f t="shared" si="1"/>
        <v>506</v>
      </c>
      <c r="K8" s="38">
        <f>SUM(B8:J8)</f>
        <v>35280</v>
      </c>
      <c r="L8"/>
      <c r="M8"/>
      <c r="N8"/>
    </row>
    <row r="9" spans="1:14" ht="16.5" customHeight="1">
      <c r="A9" s="22" t="s">
        <v>35</v>
      </c>
      <c r="B9" s="45">
        <v>5054</v>
      </c>
      <c r="C9" s="45">
        <v>4714</v>
      </c>
      <c r="D9" s="45">
        <v>6117</v>
      </c>
      <c r="E9" s="45">
        <v>3203</v>
      </c>
      <c r="F9" s="45">
        <v>4034</v>
      </c>
      <c r="G9" s="45">
        <v>3308</v>
      </c>
      <c r="H9" s="45">
        <v>3124</v>
      </c>
      <c r="I9" s="45">
        <v>5195</v>
      </c>
      <c r="J9" s="45">
        <v>506</v>
      </c>
      <c r="K9" s="38">
        <f>SUM(B9:J9)</f>
        <v>35255</v>
      </c>
      <c r="L9"/>
      <c r="M9"/>
      <c r="N9"/>
    </row>
    <row r="10" spans="1:14" ht="16.5" customHeight="1">
      <c r="A10" s="22" t="s">
        <v>34</v>
      </c>
      <c r="B10" s="45">
        <v>5</v>
      </c>
      <c r="C10" s="45">
        <v>0</v>
      </c>
      <c r="D10" s="45">
        <v>1</v>
      </c>
      <c r="E10" s="45">
        <v>9</v>
      </c>
      <c r="F10" s="45">
        <v>4</v>
      </c>
      <c r="G10" s="45">
        <v>0</v>
      </c>
      <c r="H10" s="45">
        <v>0</v>
      </c>
      <c r="I10" s="45">
        <v>6</v>
      </c>
      <c r="J10" s="45">
        <v>0</v>
      </c>
      <c r="K10" s="38">
        <f>SUM(B10:J10)</f>
        <v>25</v>
      </c>
      <c r="L10"/>
      <c r="M10"/>
      <c r="N10"/>
    </row>
    <row r="11" spans="1:14" ht="16.5" customHeight="1">
      <c r="A11" s="44" t="s">
        <v>33</v>
      </c>
      <c r="B11" s="43">
        <v>57356</v>
      </c>
      <c r="C11" s="43">
        <v>43888</v>
      </c>
      <c r="D11" s="43">
        <v>66407</v>
      </c>
      <c r="E11" s="43">
        <v>32273</v>
      </c>
      <c r="F11" s="43">
        <v>46669</v>
      </c>
      <c r="G11" s="43">
        <v>55065</v>
      </c>
      <c r="H11" s="43">
        <v>65234</v>
      </c>
      <c r="I11" s="43">
        <v>73414</v>
      </c>
      <c r="J11" s="43">
        <v>15704</v>
      </c>
      <c r="K11" s="38">
        <f>SUM(B11:J11)</f>
        <v>456010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1.257984804012438</v>
      </c>
      <c r="C15" s="39">
        <v>1.325006974568685</v>
      </c>
      <c r="D15" s="39">
        <v>1.073491647165131</v>
      </c>
      <c r="E15" s="39">
        <v>1.339574212284208</v>
      </c>
      <c r="F15" s="39">
        <v>1.175185249775004</v>
      </c>
      <c r="G15" s="39">
        <v>1.095112317087512</v>
      </c>
      <c r="H15" s="39">
        <v>1.121283429301573</v>
      </c>
      <c r="I15" s="39">
        <v>1.154002706104457</v>
      </c>
      <c r="J15" s="39">
        <v>1.250456553152744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276707.07</v>
      </c>
      <c r="C17" s="36">
        <f aca="true" t="shared" si="2" ref="C17:J17">C18+C19+C20+C21+C22+C23+C24</f>
        <v>254521.91</v>
      </c>
      <c r="D17" s="36">
        <f t="shared" si="2"/>
        <v>333386.49</v>
      </c>
      <c r="E17" s="36">
        <f t="shared" si="2"/>
        <v>181161.46</v>
      </c>
      <c r="F17" s="36">
        <f t="shared" si="2"/>
        <v>236064.59</v>
      </c>
      <c r="G17" s="36">
        <f t="shared" si="2"/>
        <v>247789.33</v>
      </c>
      <c r="H17" s="36">
        <f t="shared" si="2"/>
        <v>244269.91</v>
      </c>
      <c r="I17" s="36">
        <f t="shared" si="2"/>
        <v>301594.63999999996</v>
      </c>
      <c r="J17" s="36">
        <f t="shared" si="2"/>
        <v>76940.15000000001</v>
      </c>
      <c r="K17" s="36">
        <f aca="true" t="shared" si="3" ref="K17:K24">SUM(B17:J17)</f>
        <v>2152435.55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209502.19</v>
      </c>
      <c r="C18" s="30">
        <f t="shared" si="4"/>
        <v>179078.93</v>
      </c>
      <c r="D18" s="30">
        <f t="shared" si="4"/>
        <v>296010.79</v>
      </c>
      <c r="E18" s="30">
        <f t="shared" si="4"/>
        <v>126092.4</v>
      </c>
      <c r="F18" s="30">
        <f t="shared" si="4"/>
        <v>190546.76</v>
      </c>
      <c r="G18" s="30">
        <f t="shared" si="4"/>
        <v>221788.21</v>
      </c>
      <c r="H18" s="30">
        <f t="shared" si="4"/>
        <v>207035.87</v>
      </c>
      <c r="I18" s="30">
        <f t="shared" si="4"/>
        <v>240349.64</v>
      </c>
      <c r="J18" s="30">
        <f t="shared" si="4"/>
        <v>56149.82</v>
      </c>
      <c r="K18" s="30">
        <f t="shared" si="3"/>
        <v>1726554.61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54048.38</v>
      </c>
      <c r="C19" s="30">
        <f t="shared" si="5"/>
        <v>58201.9</v>
      </c>
      <c r="D19" s="30">
        <f t="shared" si="5"/>
        <v>21754.32</v>
      </c>
      <c r="E19" s="30">
        <f t="shared" si="5"/>
        <v>42817.73</v>
      </c>
      <c r="F19" s="30">
        <f t="shared" si="5"/>
        <v>33380.98</v>
      </c>
      <c r="G19" s="30">
        <f t="shared" si="5"/>
        <v>21094.79</v>
      </c>
      <c r="H19" s="30">
        <f t="shared" si="5"/>
        <v>25110.02</v>
      </c>
      <c r="I19" s="30">
        <f t="shared" si="5"/>
        <v>37014.49</v>
      </c>
      <c r="J19" s="30">
        <f t="shared" si="5"/>
        <v>14063.09</v>
      </c>
      <c r="K19" s="30">
        <f t="shared" si="3"/>
        <v>307485.70000000007</v>
      </c>
      <c r="L19"/>
      <c r="M19"/>
      <c r="N19"/>
    </row>
    <row r="20" spans="1:14" ht="16.5" customHeight="1">
      <c r="A20" s="18" t="s">
        <v>28</v>
      </c>
      <c r="B20" s="30">
        <v>11815.17</v>
      </c>
      <c r="C20" s="30">
        <v>14558.42</v>
      </c>
      <c r="D20" s="30">
        <v>11597.39</v>
      </c>
      <c r="E20" s="30">
        <v>10910</v>
      </c>
      <c r="F20" s="30">
        <v>10795.52</v>
      </c>
      <c r="G20" s="30">
        <v>6194.92</v>
      </c>
      <c r="H20" s="30">
        <v>12531.04</v>
      </c>
      <c r="I20" s="30">
        <v>21547.85</v>
      </c>
      <c r="J20" s="30">
        <v>5385.91</v>
      </c>
      <c r="K20" s="30">
        <f t="shared" si="3"/>
        <v>105336.22</v>
      </c>
      <c r="L20"/>
      <c r="M20"/>
      <c r="N20"/>
    </row>
    <row r="21" spans="1:14" ht="16.5" customHeight="1">
      <c r="A21" s="18" t="s">
        <v>27</v>
      </c>
      <c r="B21" s="30">
        <v>1341.33</v>
      </c>
      <c r="C21" s="34">
        <v>2682.66</v>
      </c>
      <c r="D21" s="34">
        <v>4023.99</v>
      </c>
      <c r="E21" s="30">
        <v>1341.33</v>
      </c>
      <c r="F21" s="30">
        <v>1341.33</v>
      </c>
      <c r="G21" s="34">
        <v>1341.33</v>
      </c>
      <c r="H21" s="34">
        <v>2682.66</v>
      </c>
      <c r="I21" s="34">
        <v>2682.66</v>
      </c>
      <c r="J21" s="34">
        <v>1341.33</v>
      </c>
      <c r="K21" s="30">
        <f t="shared" si="3"/>
        <v>18778.620000000003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-3089.68</v>
      </c>
      <c r="I22" s="30">
        <v>0</v>
      </c>
      <c r="J22" s="30">
        <v>0</v>
      </c>
      <c r="K22" s="30">
        <f t="shared" si="3"/>
        <v>-3089.68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-2629.92</v>
      </c>
      <c r="H23" s="30">
        <v>0</v>
      </c>
      <c r="I23" s="30">
        <v>0</v>
      </c>
      <c r="J23" s="30">
        <v>0</v>
      </c>
      <c r="K23" s="30">
        <f t="shared" si="3"/>
        <v>-2629.92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-22237.6</v>
      </c>
      <c r="C27" s="30">
        <f t="shared" si="6"/>
        <v>-20741.6</v>
      </c>
      <c r="D27" s="30">
        <f t="shared" si="6"/>
        <v>-45411.630000000005</v>
      </c>
      <c r="E27" s="30">
        <f t="shared" si="6"/>
        <v>-14093.2</v>
      </c>
      <c r="F27" s="30">
        <f t="shared" si="6"/>
        <v>-17749.6</v>
      </c>
      <c r="G27" s="30">
        <f t="shared" si="6"/>
        <v>-14555.2</v>
      </c>
      <c r="H27" s="30">
        <f t="shared" si="6"/>
        <v>-13745.6</v>
      </c>
      <c r="I27" s="30">
        <f t="shared" si="6"/>
        <v>-22858</v>
      </c>
      <c r="J27" s="30">
        <f t="shared" si="6"/>
        <v>-7581.110000000001</v>
      </c>
      <c r="K27" s="30">
        <f aca="true" t="shared" si="7" ref="K27:K35">SUM(B27:J27)</f>
        <v>-178973.54000000004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-22237.6</v>
      </c>
      <c r="C28" s="30">
        <f t="shared" si="8"/>
        <v>-20741.6</v>
      </c>
      <c r="D28" s="30">
        <f t="shared" si="8"/>
        <v>-26914.8</v>
      </c>
      <c r="E28" s="30">
        <f t="shared" si="8"/>
        <v>-14093.2</v>
      </c>
      <c r="F28" s="30">
        <f t="shared" si="8"/>
        <v>-17749.6</v>
      </c>
      <c r="G28" s="30">
        <f t="shared" si="8"/>
        <v>-14555.2</v>
      </c>
      <c r="H28" s="30">
        <f t="shared" si="8"/>
        <v>-13745.6</v>
      </c>
      <c r="I28" s="30">
        <f t="shared" si="8"/>
        <v>-22858</v>
      </c>
      <c r="J28" s="30">
        <f t="shared" si="8"/>
        <v>-2226.4</v>
      </c>
      <c r="K28" s="30">
        <f t="shared" si="7"/>
        <v>-155121.99999999997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-22237.6</v>
      </c>
      <c r="C29" s="30">
        <f aca="true" t="shared" si="9" ref="C29:J29">-ROUND((C9)*$E$3,2)</f>
        <v>-20741.6</v>
      </c>
      <c r="D29" s="30">
        <f t="shared" si="9"/>
        <v>-26914.8</v>
      </c>
      <c r="E29" s="30">
        <f t="shared" si="9"/>
        <v>-14093.2</v>
      </c>
      <c r="F29" s="30">
        <f t="shared" si="9"/>
        <v>-17749.6</v>
      </c>
      <c r="G29" s="30">
        <f t="shared" si="9"/>
        <v>-14555.2</v>
      </c>
      <c r="H29" s="30">
        <f t="shared" si="9"/>
        <v>-13745.6</v>
      </c>
      <c r="I29" s="30">
        <f t="shared" si="9"/>
        <v>-22858</v>
      </c>
      <c r="J29" s="30">
        <f t="shared" si="9"/>
        <v>-2226.4</v>
      </c>
      <c r="K29" s="30">
        <f t="shared" si="7"/>
        <v>-155121.99999999997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-18496.83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-5354.71</v>
      </c>
      <c r="K33" s="30">
        <f t="shared" si="7"/>
        <v>-23851.54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-18496.83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-5354.71</v>
      </c>
      <c r="K34" s="30">
        <f t="shared" si="7"/>
        <v>-23851.54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254469.47</v>
      </c>
      <c r="C47" s="27">
        <f aca="true" t="shared" si="11" ref="C47:J47">IF(C17+C27+C48&lt;0,0,C17+C27+C48)</f>
        <v>233780.31</v>
      </c>
      <c r="D47" s="27">
        <f t="shared" si="11"/>
        <v>287974.86</v>
      </c>
      <c r="E47" s="27">
        <f t="shared" si="11"/>
        <v>167068.25999999998</v>
      </c>
      <c r="F47" s="27">
        <f t="shared" si="11"/>
        <v>218314.99</v>
      </c>
      <c r="G47" s="27">
        <f t="shared" si="11"/>
        <v>233234.12999999998</v>
      </c>
      <c r="H47" s="27">
        <f t="shared" si="11"/>
        <v>230524.31</v>
      </c>
      <c r="I47" s="27">
        <f t="shared" si="11"/>
        <v>278736.63999999996</v>
      </c>
      <c r="J47" s="27">
        <f t="shared" si="11"/>
        <v>69359.04000000001</v>
      </c>
      <c r="K47" s="20">
        <f>SUM(B47:J47)</f>
        <v>1973462.01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254469.47</v>
      </c>
      <c r="C53" s="10">
        <f t="shared" si="13"/>
        <v>233780.31</v>
      </c>
      <c r="D53" s="10">
        <f t="shared" si="13"/>
        <v>287974.86</v>
      </c>
      <c r="E53" s="10">
        <f t="shared" si="13"/>
        <v>167068.26</v>
      </c>
      <c r="F53" s="10">
        <f t="shared" si="13"/>
        <v>218315</v>
      </c>
      <c r="G53" s="10">
        <f t="shared" si="13"/>
        <v>233234.13</v>
      </c>
      <c r="H53" s="10">
        <f t="shared" si="13"/>
        <v>230524.31</v>
      </c>
      <c r="I53" s="10">
        <f>SUM(I54:I66)</f>
        <v>278736.65</v>
      </c>
      <c r="J53" s="10">
        <f t="shared" si="13"/>
        <v>69359.04</v>
      </c>
      <c r="K53" s="5">
        <f>SUM(K54:K66)</f>
        <v>1973462.0299999998</v>
      </c>
      <c r="L53" s="9"/>
    </row>
    <row r="54" spans="1:11" ht="16.5" customHeight="1">
      <c r="A54" s="7" t="s">
        <v>60</v>
      </c>
      <c r="B54" s="8">
        <v>222202.74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222202.74</v>
      </c>
    </row>
    <row r="55" spans="1:11" ht="16.5" customHeight="1">
      <c r="A55" s="7" t="s">
        <v>61</v>
      </c>
      <c r="B55" s="8">
        <v>32266.73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32266.73</v>
      </c>
    </row>
    <row r="56" spans="1:11" ht="16.5" customHeight="1">
      <c r="A56" s="7" t="s">
        <v>4</v>
      </c>
      <c r="B56" s="6">
        <v>0</v>
      </c>
      <c r="C56" s="8">
        <v>233780.31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233780.31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287974.86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287974.86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167068.26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167068.26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218315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218315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233234.13</v>
      </c>
      <c r="H60" s="6">
        <v>0</v>
      </c>
      <c r="I60" s="6">
        <v>0</v>
      </c>
      <c r="J60" s="6">
        <v>0</v>
      </c>
      <c r="K60" s="5">
        <f t="shared" si="14"/>
        <v>233234.13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230524.31</v>
      </c>
      <c r="I61" s="6">
        <v>0</v>
      </c>
      <c r="J61" s="6">
        <v>0</v>
      </c>
      <c r="K61" s="5">
        <f t="shared" si="14"/>
        <v>230524.31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91453.49</v>
      </c>
      <c r="J63" s="6">
        <v>0</v>
      </c>
      <c r="K63" s="5">
        <f t="shared" si="14"/>
        <v>91453.49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187283.16</v>
      </c>
      <c r="J64" s="6">
        <v>0</v>
      </c>
      <c r="K64" s="5">
        <f t="shared" si="14"/>
        <v>187283.16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69359.04</v>
      </c>
      <c r="K65" s="5">
        <f t="shared" si="14"/>
        <v>69359.04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2021-02-04T19:08:13Z</dcterms:modified>
  <cp:category/>
  <cp:version/>
  <cp:contentType/>
  <cp:contentStatus/>
</cp:coreProperties>
</file>