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<sst xmlns="http://schemas.openxmlformats.org/spreadsheetml/2006/main" count="74" uniqueCount="73">
  <si>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</si>
  <si>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</si>
  <si>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</si>
  <si>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</si>
  <si>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</si>
  <si>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</si>
  <si>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</si>
  <si>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</si>
  <si>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</si>
  <si>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</si>
  <si>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</si>
  <si>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</si>
  <si>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</si>
  <si>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</si>
  <si>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</si>
  <si>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</si>
  <si>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</si>
  <si>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</si>
  <si>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</si>
  <si>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</si>
  <si>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</si>
  <si>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</si>
  <si>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</si>
  <si>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</si>
  <si>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</si>
  <si>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</si>
  <si>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</si>
  <si>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</si>
  <si>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</si>
  <si>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</si>
  <si>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</si>
  <si>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</si>
  <si>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</si>
  <si>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</si>
  <si>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</si>
  <si>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</si>
  <si>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</si>
  <si>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</si>
  <si>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</si>
  <si>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</si>
  <si>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</si>
  <si>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</si>
  <si>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</si>
  <si>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</si>
  <si>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</si>
  <si>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</si>
  <si>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</si>
  <si>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</si>
  <si>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</si>
  <si>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</si>
  <si>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</si>
  <si>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</si>
  <si>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</si>
  <si>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</si>
  <si>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</si>
  <si>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</si>
  <si>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</si>
  <si>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</si>
  <si>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</si>
  <si>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</si>
  <si>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</si>
  <si>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</si>
  <si>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</si>
  <si>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</si>
  <si>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</si>
  <si>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</si>
  <si>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</si>
  <si>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</si>
  <si>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</si>
  <si>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</si>
  <si>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</si>
  <si>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</si>
  <si>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30/01/21 - VENCIMENTO 05/02/21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</si>
</sst>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116298</v>
      </c>
      <c r="C7" s="47">
        <f t="shared" si="0"/>
        <v>97064</v>
      </c>
      <c r="D7" s="47">
        <f t="shared" si="0"/>
        <v>139938</v>
      </c>
      <c r="E7" s="47">
        <f t="shared" si="0"/>
        <v>65742</v>
      </c>
      <c r="F7" s="47">
        <f t="shared" si="0"/>
        <v>91992</v>
      </c>
      <c r="G7" s="47">
        <f t="shared" si="0"/>
        <v>108452</v>
      </c>
      <c r="H7" s="47">
        <f t="shared" si="0"/>
        <v>123733</v>
      </c>
      <c r="I7" s="47">
        <f t="shared" si="0"/>
        <v>139141</v>
      </c>
      <c r="J7" s="47">
        <f t="shared" si="0"/>
        <v>30522</v>
      </c>
      <c r="K7" s="47">
        <f t="shared" si="0"/>
        <v>912882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9052</v>
      </c>
      <c r="C8" s="45">
        <f t="shared" si="1"/>
        <v>8584</v>
      </c>
      <c r="D8" s="45">
        <f t="shared" si="1"/>
        <v>10267</v>
      </c>
      <c r="E8" s="45">
        <f t="shared" si="1"/>
        <v>5234</v>
      </c>
      <c r="F8" s="45">
        <f t="shared" si="1"/>
        <v>6897</v>
      </c>
      <c r="G8" s="45">
        <f t="shared" si="1"/>
        <v>5280</v>
      </c>
      <c r="H8" s="45">
        <f t="shared" si="1"/>
        <v>4897</v>
      </c>
      <c r="I8" s="45">
        <f t="shared" si="1"/>
        <v>8697</v>
      </c>
      <c r="J8" s="45">
        <f t="shared" si="1"/>
        <v>1055</v>
      </c>
      <c r="K8" s="38">
        <f>SUM(B8:J8)</f>
        <v>59963</v>
      </c>
      <c r="L8"/>
      <c r="M8"/>
      <c r="N8"/>
    </row>
    <row r="9" spans="1:14" ht="16.5" customHeight="1">
      <c r="A9" s="22" t="s">
        <v>35</v>
      </c>
      <c r="B9" s="45">
        <v>9039</v>
      </c>
      <c r="C9" s="45">
        <v>8580</v>
      </c>
      <c r="D9" s="45">
        <v>10264</v>
      </c>
      <c r="E9" s="45">
        <v>5222</v>
      </c>
      <c r="F9" s="45">
        <v>6886</v>
      </c>
      <c r="G9" s="45">
        <v>5277</v>
      </c>
      <c r="H9" s="45">
        <v>4897</v>
      </c>
      <c r="I9" s="45">
        <v>8682</v>
      </c>
      <c r="J9" s="45">
        <v>1055</v>
      </c>
      <c r="K9" s="38">
        <f>SUM(B9:J9)</f>
        <v>59902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4</v>
      </c>
      <c r="D10" s="45">
        <v>3</v>
      </c>
      <c r="E10" s="45">
        <v>12</v>
      </c>
      <c r="F10" s="45">
        <v>11</v>
      </c>
      <c r="G10" s="45">
        <v>3</v>
      </c>
      <c r="H10" s="45">
        <v>0</v>
      </c>
      <c r="I10" s="45">
        <v>15</v>
      </c>
      <c r="J10" s="45">
        <v>0</v>
      </c>
      <c r="K10" s="38">
        <f>SUM(B10:J10)</f>
        <v>61</v>
      </c>
      <c r="L10"/>
      <c r="M10"/>
      <c r="N10"/>
    </row>
    <row r="11" spans="1:14" ht="16.5" customHeight="1">
      <c r="A11" s="44" t="s">
        <v>33</v>
      </c>
      <c r="B11" s="43">
        <v>107246</v>
      </c>
      <c r="C11" s="43">
        <v>88480</v>
      </c>
      <c r="D11" s="43">
        <v>129671</v>
      </c>
      <c r="E11" s="43">
        <v>60508</v>
      </c>
      <c r="F11" s="43">
        <v>85095</v>
      </c>
      <c r="G11" s="43">
        <v>103172</v>
      </c>
      <c r="H11" s="43">
        <v>118836</v>
      </c>
      <c r="I11" s="43">
        <v>130444</v>
      </c>
      <c r="J11" s="43">
        <v>29467</v>
      </c>
      <c r="K11" s="38">
        <f>SUM(B11:J11)</f>
        <v>852919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1.323504843655578</v>
      </c>
      <c r="C15" s="39">
        <v>1.322553297432211</v>
      </c>
      <c r="D15" s="39">
        <v>1.105750168256244</v>
      </c>
      <c r="E15" s="39">
        <v>1.374318196011157</v>
      </c>
      <c r="F15" s="39">
        <v>1.180960138995655</v>
      </c>
      <c r="G15" s="39">
        <v>1.102788352240566</v>
      </c>
      <c r="H15" s="39">
        <v>1.131911708428282</v>
      </c>
      <c r="I15" s="39">
        <v>1.187881685067</v>
      </c>
      <c r="J15" s="39">
        <v>1.256497443411754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534302.6799999999</v>
      </c>
      <c r="C17" s="36">
        <f aca="true" t="shared" si="2" ref="C17:J17">C18+C19+C20+C21+C22+C23+C24</f>
        <v>494106.86000000004</v>
      </c>
      <c r="D17" s="36">
        <f t="shared" si="2"/>
        <v>650741.4199999998</v>
      </c>
      <c r="E17" s="36">
        <f t="shared" si="2"/>
        <v>334709.43</v>
      </c>
      <c r="F17" s="36">
        <f t="shared" si="2"/>
        <v>424975.89999999997</v>
      </c>
      <c r="G17" s="36">
        <f t="shared" si="2"/>
        <v>464828.68</v>
      </c>
      <c r="H17" s="36">
        <f t="shared" si="2"/>
        <v>438450.7</v>
      </c>
      <c r="I17" s="36">
        <f t="shared" si="2"/>
        <v>534938.55</v>
      </c>
      <c r="J17" s="36">
        <f t="shared" si="2"/>
        <v>139686.37000000002</v>
      </c>
      <c r="K17" s="36">
        <f aca="true" t="shared" si="3" ref="K17:K24">SUM(B17:J17)</f>
        <v>4016740.590000001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390365.87</v>
      </c>
      <c r="C18" s="30">
        <f t="shared" si="4"/>
        <v>357642.01</v>
      </c>
      <c r="D18" s="30">
        <f t="shared" si="4"/>
        <v>571156.95</v>
      </c>
      <c r="E18" s="30">
        <f t="shared" si="4"/>
        <v>233607.62</v>
      </c>
      <c r="F18" s="30">
        <f t="shared" si="4"/>
        <v>345687.54</v>
      </c>
      <c r="G18" s="30">
        <f t="shared" si="4"/>
        <v>412063.37</v>
      </c>
      <c r="H18" s="30">
        <f t="shared" si="4"/>
        <v>374750.14</v>
      </c>
      <c r="I18" s="30">
        <f t="shared" si="4"/>
        <v>425395.78</v>
      </c>
      <c r="J18" s="30">
        <f t="shared" si="4"/>
        <v>105725.16</v>
      </c>
      <c r="K18" s="30">
        <f t="shared" si="3"/>
        <v>3216394.4400000004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126285.25</v>
      </c>
      <c r="C19" s="30">
        <f t="shared" si="5"/>
        <v>115358.61</v>
      </c>
      <c r="D19" s="30">
        <f t="shared" si="5"/>
        <v>60399.94</v>
      </c>
      <c r="E19" s="30">
        <f t="shared" si="5"/>
        <v>87443.58</v>
      </c>
      <c r="F19" s="30">
        <f t="shared" si="5"/>
        <v>62555.67</v>
      </c>
      <c r="G19" s="30">
        <f t="shared" si="5"/>
        <v>42355.31</v>
      </c>
      <c r="H19" s="30">
        <f t="shared" si="5"/>
        <v>49433.93</v>
      </c>
      <c r="I19" s="30">
        <f t="shared" si="5"/>
        <v>79924.08</v>
      </c>
      <c r="J19" s="30">
        <f t="shared" si="5"/>
        <v>27118.23</v>
      </c>
      <c r="K19" s="30">
        <f t="shared" si="3"/>
        <v>650874.6</v>
      </c>
      <c r="L19"/>
      <c r="M19"/>
      <c r="N19"/>
    </row>
    <row r="20" spans="1:14" ht="16.5" customHeight="1">
      <c r="A20" s="18" t="s">
        <v>28</v>
      </c>
      <c r="B20" s="30">
        <v>16310.33</v>
      </c>
      <c r="C20" s="30">
        <v>18423.78</v>
      </c>
      <c r="D20" s="30">
        <v>15160.84</v>
      </c>
      <c r="E20" s="30">
        <v>13001.36</v>
      </c>
      <c r="F20" s="30">
        <v>15391.46</v>
      </c>
      <c r="G20" s="30">
        <v>11479.53</v>
      </c>
      <c r="H20" s="30">
        <v>14673.85</v>
      </c>
      <c r="I20" s="30">
        <v>26936.23</v>
      </c>
      <c r="J20" s="30">
        <v>5501.75</v>
      </c>
      <c r="K20" s="30">
        <f t="shared" si="3"/>
        <v>136879.13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-684.36</v>
      </c>
      <c r="F23" s="30">
        <v>0</v>
      </c>
      <c r="G23" s="30">
        <v>-2410.76</v>
      </c>
      <c r="H23" s="30">
        <v>0</v>
      </c>
      <c r="I23" s="30">
        <v>0</v>
      </c>
      <c r="J23" s="30">
        <v>0</v>
      </c>
      <c r="K23" s="30">
        <f t="shared" si="3"/>
        <v>-3095.1200000000003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-39771.6</v>
      </c>
      <c r="C27" s="30">
        <f t="shared" si="6"/>
        <v>-37752</v>
      </c>
      <c r="D27" s="30">
        <f t="shared" si="6"/>
        <v>-63658.2</v>
      </c>
      <c r="E27" s="30">
        <f t="shared" si="6"/>
        <v>-22976.8</v>
      </c>
      <c r="F27" s="30">
        <f t="shared" si="6"/>
        <v>-30298.4</v>
      </c>
      <c r="G27" s="30">
        <f t="shared" si="6"/>
        <v>-23218.8</v>
      </c>
      <c r="H27" s="30">
        <f t="shared" si="6"/>
        <v>-21546.8</v>
      </c>
      <c r="I27" s="30">
        <f t="shared" si="6"/>
        <v>-38200.8</v>
      </c>
      <c r="J27" s="30">
        <f t="shared" si="6"/>
        <v>-9996.67</v>
      </c>
      <c r="K27" s="30">
        <f aca="true" t="shared" si="7" ref="K27:K35">SUM(B27:J27)</f>
        <v>-287420.06999999995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-39771.6</v>
      </c>
      <c r="C28" s="30">
        <f t="shared" si="8"/>
        <v>-37752</v>
      </c>
      <c r="D28" s="30">
        <f t="shared" si="8"/>
        <v>-45161.6</v>
      </c>
      <c r="E28" s="30">
        <f t="shared" si="8"/>
        <v>-22976.8</v>
      </c>
      <c r="F28" s="30">
        <f t="shared" si="8"/>
        <v>-30298.4</v>
      </c>
      <c r="G28" s="30">
        <f t="shared" si="8"/>
        <v>-23218.8</v>
      </c>
      <c r="H28" s="30">
        <f t="shared" si="8"/>
        <v>-21546.8</v>
      </c>
      <c r="I28" s="30">
        <f t="shared" si="8"/>
        <v>-38200.8</v>
      </c>
      <c r="J28" s="30">
        <f t="shared" si="8"/>
        <v>-4642</v>
      </c>
      <c r="K28" s="30">
        <f t="shared" si="7"/>
        <v>-263568.8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-39771.6</v>
      </c>
      <c r="C29" s="30">
        <f aca="true" t="shared" si="9" ref="C29:J29">-ROUND((C9)*$E$3,2)</f>
        <v>-37752</v>
      </c>
      <c r="D29" s="30">
        <f t="shared" si="9"/>
        <v>-45161.6</v>
      </c>
      <c r="E29" s="30">
        <f t="shared" si="9"/>
        <v>-22976.8</v>
      </c>
      <c r="F29" s="30">
        <f t="shared" si="9"/>
        <v>-30298.4</v>
      </c>
      <c r="G29" s="30">
        <f t="shared" si="9"/>
        <v>-23218.8</v>
      </c>
      <c r="H29" s="30">
        <f t="shared" si="9"/>
        <v>-21546.8</v>
      </c>
      <c r="I29" s="30">
        <f t="shared" si="9"/>
        <v>-38200.8</v>
      </c>
      <c r="J29" s="30">
        <f t="shared" si="9"/>
        <v>-4642</v>
      </c>
      <c r="K29" s="30">
        <f t="shared" si="7"/>
        <v>-263568.8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494531.07999999996</v>
      </c>
      <c r="C47" s="27">
        <f aca="true" t="shared" si="11" ref="C47:J47">IF(C17+C27+C48&lt;0,0,C17+C27+C48)</f>
        <v>456354.86000000004</v>
      </c>
      <c r="D47" s="27">
        <f t="shared" si="11"/>
        <v>587083.2199999999</v>
      </c>
      <c r="E47" s="27">
        <f t="shared" si="11"/>
        <v>311732.63</v>
      </c>
      <c r="F47" s="27">
        <f t="shared" si="11"/>
        <v>394677.49999999994</v>
      </c>
      <c r="G47" s="27">
        <f t="shared" si="11"/>
        <v>441609.88</v>
      </c>
      <c r="H47" s="27">
        <f t="shared" si="11"/>
        <v>416903.9</v>
      </c>
      <c r="I47" s="27">
        <f t="shared" si="11"/>
        <v>496737.75000000006</v>
      </c>
      <c r="J47" s="27">
        <f t="shared" si="11"/>
        <v>129689.70000000003</v>
      </c>
      <c r="K47" s="20">
        <f>SUM(B47:J47)</f>
        <v>3729320.5199999996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494531.07</v>
      </c>
      <c r="C53" s="10">
        <f t="shared" si="13"/>
        <v>456354.87</v>
      </c>
      <c r="D53" s="10">
        <f t="shared" si="13"/>
        <v>587083.22</v>
      </c>
      <c r="E53" s="10">
        <f t="shared" si="13"/>
        <v>311732.64</v>
      </c>
      <c r="F53" s="10">
        <f t="shared" si="13"/>
        <v>394677.49</v>
      </c>
      <c r="G53" s="10">
        <f t="shared" si="13"/>
        <v>441609.89</v>
      </c>
      <c r="H53" s="10">
        <f t="shared" si="13"/>
        <v>416903.9</v>
      </c>
      <c r="I53" s="10">
        <f>SUM(I54:I66)</f>
        <v>496737.74</v>
      </c>
      <c r="J53" s="10">
        <f t="shared" si="13"/>
        <v>129689.7</v>
      </c>
      <c r="K53" s="5">
        <f>SUM(K54:K66)</f>
        <v>3729320.5200000005</v>
      </c>
      <c r="L53" s="9"/>
    </row>
    <row r="54" spans="1:11" ht="16.5" customHeight="1">
      <c r="A54" s="7" t="s">
        <v>60</v>
      </c>
      <c r="B54" s="8">
        <v>431775.08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431775.08</v>
      </c>
    </row>
    <row r="55" spans="1:11" ht="16.5" customHeight="1">
      <c r="A55" s="7" t="s">
        <v>61</v>
      </c>
      <c r="B55" s="8">
        <v>62755.99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62755.99</v>
      </c>
    </row>
    <row r="56" spans="1:11" ht="16.5" customHeight="1">
      <c r="A56" s="7" t="s">
        <v>4</v>
      </c>
      <c r="B56" s="6">
        <v>0</v>
      </c>
      <c r="C56" s="8">
        <v>456354.87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456354.87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587083.22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587083.22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311732.64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311732.64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394677.49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394677.49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441609.89</v>
      </c>
      <c r="H60" s="6">
        <v>0</v>
      </c>
      <c r="I60" s="6">
        <v>0</v>
      </c>
      <c r="J60" s="6">
        <v>0</v>
      </c>
      <c r="K60" s="5">
        <f t="shared" si="14"/>
        <v>441609.89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416903.9</v>
      </c>
      <c r="I61" s="6">
        <v>0</v>
      </c>
      <c r="J61" s="6">
        <v>0</v>
      </c>
      <c r="K61" s="5">
        <f t="shared" si="14"/>
        <v>416903.9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174156.25</v>
      </c>
      <c r="J63" s="6">
        <v>0</v>
      </c>
      <c r="K63" s="5">
        <f t="shared" si="14"/>
        <v>174156.25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322581.49</v>
      </c>
      <c r="J64" s="6">
        <v>0</v>
      </c>
      <c r="K64" s="5">
        <f t="shared" si="14"/>
        <v>322581.49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129689.7</v>
      </c>
      <c r="K65" s="5">
        <f t="shared" si="14"/>
        <v>129689.7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2021-02-04T19:07:24Z</dcterms:modified>
  <cp:category/>
  <cp:version/>
  <cp:contentType/>
  <cp:contentStatus/>
</cp:coreProperties>
</file>