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<sst xmlns="http://schemas.openxmlformats.org/spreadsheetml/2006/main" count="74" uniqueCount="73">
  <si>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</si>
  <si>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</si>
  <si>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</si>
  <si>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</si>
  <si>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</si>
  <si>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</si>
  <si>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</si>
  <si>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</si>
  <si>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</si>
  <si>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</si>
  <si>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</si>
  <si>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</si>
  <si>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</si>
  <si>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</si>
  <si>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</si>
  <si>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</si>
  <si>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</si>
  <si>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</si>
  <si>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</si>
  <si>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</si>
  <si>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</si>
  <si>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</si>
  <si>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</si>
  <si>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</si>
  <si>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</si>
  <si>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</si>
  <si>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</si>
  <si>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</si>
  <si>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</si>
  <si>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</si>
  <si>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</si>
  <si>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</si>
  <si>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</si>
  <si>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</si>
  <si>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</si>
  <si>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</si>
  <si>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</si>
  <si>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</si>
  <si>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</si>
  <si>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</si>
  <si>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</si>
  <si>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</si>
  <si>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</si>
  <si>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</si>
  <si>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</si>
  <si>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</si>
  <si>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</si>
  <si>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</si>
  <si>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</si>
  <si>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</si>
  <si>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</si>
  <si>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</si>
  <si>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</si>
  <si>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</si>
  <si>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</si>
  <si>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</si>
  <si>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</si>
  <si>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</si>
  <si>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</si>
  <si>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</si>
  <si>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</si>
  <si>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</si>
  <si>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</si>
  <si>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</si>
  <si>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</si>
  <si>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</si>
  <si>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</si>
  <si>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</si>
  <si>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</si>
  <si>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</si>
  <si>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</si>
  <si>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</si>
  <si>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29/01/21 - VENCIMENTO 05/02/21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</si>
</sst>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246524</v>
      </c>
      <c r="C7" s="47">
        <f t="shared" si="0"/>
        <v>209801</v>
      </c>
      <c r="D7" s="47">
        <f t="shared" si="0"/>
        <v>268960</v>
      </c>
      <c r="E7" s="47">
        <f t="shared" si="0"/>
        <v>140139</v>
      </c>
      <c r="F7" s="47">
        <f t="shared" si="0"/>
        <v>172045</v>
      </c>
      <c r="G7" s="47">
        <f t="shared" si="0"/>
        <v>191078</v>
      </c>
      <c r="H7" s="47">
        <f t="shared" si="0"/>
        <v>217087</v>
      </c>
      <c r="I7" s="47">
        <f t="shared" si="0"/>
        <v>281172</v>
      </c>
      <c r="J7" s="47">
        <f t="shared" si="0"/>
        <v>84805</v>
      </c>
      <c r="K7" s="47">
        <f t="shared" si="0"/>
        <v>1811611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16309</v>
      </c>
      <c r="C8" s="45">
        <f t="shared" si="1"/>
        <v>15379</v>
      </c>
      <c r="D8" s="45">
        <f t="shared" si="1"/>
        <v>16817</v>
      </c>
      <c r="E8" s="45">
        <f t="shared" si="1"/>
        <v>9491</v>
      </c>
      <c r="F8" s="45">
        <f t="shared" si="1"/>
        <v>12122</v>
      </c>
      <c r="G8" s="45">
        <f t="shared" si="1"/>
        <v>7580</v>
      </c>
      <c r="H8" s="45">
        <f t="shared" si="1"/>
        <v>7040</v>
      </c>
      <c r="I8" s="45">
        <f t="shared" si="1"/>
        <v>16363</v>
      </c>
      <c r="J8" s="45">
        <f t="shared" si="1"/>
        <v>2807</v>
      </c>
      <c r="K8" s="38">
        <f>SUM(B8:J8)</f>
        <v>103908</v>
      </c>
      <c r="L8"/>
      <c r="M8"/>
      <c r="N8"/>
    </row>
    <row r="9" spans="1:14" ht="16.5" customHeight="1">
      <c r="A9" s="22" t="s">
        <v>35</v>
      </c>
      <c r="B9" s="45">
        <v>16296</v>
      </c>
      <c r="C9" s="45">
        <v>15374</v>
      </c>
      <c r="D9" s="45">
        <v>16811</v>
      </c>
      <c r="E9" s="45">
        <v>9455</v>
      </c>
      <c r="F9" s="45">
        <v>12112</v>
      </c>
      <c r="G9" s="45">
        <v>7580</v>
      </c>
      <c r="H9" s="45">
        <v>7040</v>
      </c>
      <c r="I9" s="45">
        <v>16334</v>
      </c>
      <c r="J9" s="45">
        <v>2807</v>
      </c>
      <c r="K9" s="38">
        <f>SUM(B9:J9)</f>
        <v>103809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5</v>
      </c>
      <c r="D10" s="45">
        <v>6</v>
      </c>
      <c r="E10" s="45">
        <v>36</v>
      </c>
      <c r="F10" s="45">
        <v>10</v>
      </c>
      <c r="G10" s="45">
        <v>0</v>
      </c>
      <c r="H10" s="45">
        <v>0</v>
      </c>
      <c r="I10" s="45">
        <v>29</v>
      </c>
      <c r="J10" s="45">
        <v>0</v>
      </c>
      <c r="K10" s="38">
        <f>SUM(B10:J10)</f>
        <v>99</v>
      </c>
      <c r="L10"/>
      <c r="M10"/>
      <c r="N10"/>
    </row>
    <row r="11" spans="1:14" ht="16.5" customHeight="1">
      <c r="A11" s="44" t="s">
        <v>33</v>
      </c>
      <c r="B11" s="43">
        <v>230215</v>
      </c>
      <c r="C11" s="43">
        <v>194422</v>
      </c>
      <c r="D11" s="43">
        <v>252143</v>
      </c>
      <c r="E11" s="43">
        <v>130648</v>
      </c>
      <c r="F11" s="43">
        <v>159923</v>
      </c>
      <c r="G11" s="43">
        <v>183498</v>
      </c>
      <c r="H11" s="43">
        <v>210047</v>
      </c>
      <c r="I11" s="43">
        <v>264809</v>
      </c>
      <c r="J11" s="43">
        <v>81998</v>
      </c>
      <c r="K11" s="38">
        <f>SUM(B11:J11)</f>
        <v>1707703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1.31913687091062</v>
      </c>
      <c r="C15" s="39">
        <v>1.327460720690294</v>
      </c>
      <c r="D15" s="39">
        <v>1.118295162211821</v>
      </c>
      <c r="E15" s="39">
        <v>1.439945751743152</v>
      </c>
      <c r="F15" s="39">
        <v>1.195397294577053</v>
      </c>
      <c r="G15" s="39">
        <v>1.164196528377444</v>
      </c>
      <c r="H15" s="39">
        <v>1.153168236392025</v>
      </c>
      <c r="I15" s="39">
        <v>1.196351449330298</v>
      </c>
      <c r="J15" s="39">
        <v>1.310865113238403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1122900.2999999998</v>
      </c>
      <c r="C17" s="36">
        <f aca="true" t="shared" si="2" ref="C17:J17">C18+C19+C20+C21+C22+C23+C24</f>
        <v>1051603.5899999999</v>
      </c>
      <c r="D17" s="36">
        <f t="shared" si="2"/>
        <v>1251441.02</v>
      </c>
      <c r="E17" s="36">
        <f t="shared" si="2"/>
        <v>737317.7899999999</v>
      </c>
      <c r="F17" s="36">
        <f t="shared" si="2"/>
        <v>794092.2499999999</v>
      </c>
      <c r="G17" s="36">
        <f t="shared" si="2"/>
        <v>863200.19</v>
      </c>
      <c r="H17" s="36">
        <f t="shared" si="2"/>
        <v>779225.0499999999</v>
      </c>
      <c r="I17" s="36">
        <f t="shared" si="2"/>
        <v>1071680.05</v>
      </c>
      <c r="J17" s="36">
        <f t="shared" si="2"/>
        <v>396546.37999999995</v>
      </c>
      <c r="K17" s="36">
        <f aca="true" t="shared" si="3" ref="K17:K24">SUM(B17:J17)</f>
        <v>8068006.619999998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827482.46</v>
      </c>
      <c r="C18" s="30">
        <f t="shared" si="4"/>
        <v>773032.76</v>
      </c>
      <c r="D18" s="30">
        <f t="shared" si="4"/>
        <v>1097760.24</v>
      </c>
      <c r="E18" s="30">
        <f t="shared" si="4"/>
        <v>497969.92</v>
      </c>
      <c r="F18" s="30">
        <f t="shared" si="4"/>
        <v>646510.7</v>
      </c>
      <c r="G18" s="30">
        <f t="shared" si="4"/>
        <v>726000.86</v>
      </c>
      <c r="H18" s="30">
        <f t="shared" si="4"/>
        <v>657491.4</v>
      </c>
      <c r="I18" s="30">
        <f t="shared" si="4"/>
        <v>859627.16</v>
      </c>
      <c r="J18" s="30">
        <f t="shared" si="4"/>
        <v>293756.04</v>
      </c>
      <c r="K18" s="30">
        <f t="shared" si="3"/>
        <v>6379631.540000001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264080.16</v>
      </c>
      <c r="C19" s="30">
        <f t="shared" si="5"/>
        <v>253137.86</v>
      </c>
      <c r="D19" s="30">
        <f t="shared" si="5"/>
        <v>129859.73</v>
      </c>
      <c r="E19" s="30">
        <f t="shared" si="5"/>
        <v>219079.75</v>
      </c>
      <c r="F19" s="30">
        <f t="shared" si="5"/>
        <v>126326.44</v>
      </c>
      <c r="G19" s="30">
        <f t="shared" si="5"/>
        <v>119206.82</v>
      </c>
      <c r="H19" s="30">
        <f t="shared" si="5"/>
        <v>100706.8</v>
      </c>
      <c r="I19" s="30">
        <f t="shared" si="5"/>
        <v>168789.04</v>
      </c>
      <c r="J19" s="30">
        <f t="shared" si="5"/>
        <v>91318.5</v>
      </c>
      <c r="K19" s="30">
        <f t="shared" si="3"/>
        <v>1472505.1</v>
      </c>
      <c r="L19"/>
      <c r="M19"/>
      <c r="N19"/>
    </row>
    <row r="20" spans="1:14" ht="16.5" customHeight="1">
      <c r="A20" s="18" t="s">
        <v>28</v>
      </c>
      <c r="B20" s="30">
        <v>30208.65</v>
      </c>
      <c r="C20" s="30">
        <v>22750.51</v>
      </c>
      <c r="D20" s="30">
        <v>19797.36</v>
      </c>
      <c r="E20" s="30">
        <v>19383.13</v>
      </c>
      <c r="F20" s="30">
        <v>19913.88</v>
      </c>
      <c r="G20" s="30">
        <v>17199.18</v>
      </c>
      <c r="H20" s="30">
        <v>21434.07</v>
      </c>
      <c r="I20" s="30">
        <v>40581.39</v>
      </c>
      <c r="J20" s="30">
        <v>10130.61</v>
      </c>
      <c r="K20" s="30">
        <f t="shared" si="3"/>
        <v>201398.78000000003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-456.24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-1216.3400000000001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-134889.87</v>
      </c>
      <c r="C27" s="30">
        <f t="shared" si="6"/>
        <v>-77391.31000000001</v>
      </c>
      <c r="D27" s="30">
        <f t="shared" si="6"/>
        <v>-115751.15</v>
      </c>
      <c r="E27" s="30">
        <f t="shared" si="6"/>
        <v>-111847.05</v>
      </c>
      <c r="F27" s="30">
        <f t="shared" si="6"/>
        <v>-53292.8</v>
      </c>
      <c r="G27" s="30">
        <f t="shared" si="6"/>
        <v>-104520.63</v>
      </c>
      <c r="H27" s="30">
        <f t="shared" si="6"/>
        <v>-46019.66</v>
      </c>
      <c r="I27" s="30">
        <f t="shared" si="6"/>
        <v>-95346.15000000001</v>
      </c>
      <c r="J27" s="30">
        <f t="shared" si="6"/>
        <v>-24948.07</v>
      </c>
      <c r="K27" s="30">
        <f aca="true" t="shared" si="7" ref="K27:K35">SUM(B27:J27)</f>
        <v>-764006.69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-134889.87</v>
      </c>
      <c r="C28" s="30">
        <f t="shared" si="8"/>
        <v>-77391.31000000001</v>
      </c>
      <c r="D28" s="30">
        <f t="shared" si="8"/>
        <v>-97254.54999999999</v>
      </c>
      <c r="E28" s="30">
        <f t="shared" si="8"/>
        <v>-111847.05</v>
      </c>
      <c r="F28" s="30">
        <f t="shared" si="8"/>
        <v>-53292.8</v>
      </c>
      <c r="G28" s="30">
        <f t="shared" si="8"/>
        <v>-104520.63</v>
      </c>
      <c r="H28" s="30">
        <f t="shared" si="8"/>
        <v>-46019.66</v>
      </c>
      <c r="I28" s="30">
        <f t="shared" si="8"/>
        <v>-95346.15000000001</v>
      </c>
      <c r="J28" s="30">
        <f t="shared" si="8"/>
        <v>-19593.399999999998</v>
      </c>
      <c r="K28" s="30">
        <f t="shared" si="7"/>
        <v>-740155.42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-71702.4</v>
      </c>
      <c r="C29" s="30">
        <f aca="true" t="shared" si="9" ref="C29:J29">-ROUND((C9)*$E$3,2)</f>
        <v>-67645.6</v>
      </c>
      <c r="D29" s="30">
        <f t="shared" si="9"/>
        <v>-73968.4</v>
      </c>
      <c r="E29" s="30">
        <f t="shared" si="9"/>
        <v>-41602</v>
      </c>
      <c r="F29" s="30">
        <f t="shared" si="9"/>
        <v>-53292.8</v>
      </c>
      <c r="G29" s="30">
        <f t="shared" si="9"/>
        <v>-33352</v>
      </c>
      <c r="H29" s="30">
        <f t="shared" si="9"/>
        <v>-30976</v>
      </c>
      <c r="I29" s="30">
        <f t="shared" si="9"/>
        <v>-71869.6</v>
      </c>
      <c r="J29" s="30">
        <f t="shared" si="9"/>
        <v>-12350.8</v>
      </c>
      <c r="K29" s="30">
        <f t="shared" si="7"/>
        <v>-456759.60000000003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-4527.6</v>
      </c>
      <c r="C31" s="30">
        <v>-1262.8</v>
      </c>
      <c r="D31" s="30">
        <v>-1632.4</v>
      </c>
      <c r="E31" s="30">
        <v>-1592.8</v>
      </c>
      <c r="F31" s="26">
        <v>0</v>
      </c>
      <c r="G31" s="30">
        <v>-1108.8</v>
      </c>
      <c r="H31" s="30">
        <v>-637.07</v>
      </c>
      <c r="I31" s="30">
        <v>-994.19</v>
      </c>
      <c r="J31" s="30">
        <v>-306.71</v>
      </c>
      <c r="K31" s="30">
        <f t="shared" si="7"/>
        <v>-12062.369999999999</v>
      </c>
      <c r="L31"/>
      <c r="M31"/>
      <c r="N31"/>
    </row>
    <row r="32" spans="1:14" ht="16.5" customHeight="1">
      <c r="A32" s="25" t="s">
        <v>21</v>
      </c>
      <c r="B32" s="30">
        <v>-58659.87</v>
      </c>
      <c r="C32" s="30">
        <v>-8482.91</v>
      </c>
      <c r="D32" s="30">
        <v>-21653.75</v>
      </c>
      <c r="E32" s="30">
        <v>-68652.25</v>
      </c>
      <c r="F32" s="26">
        <v>0</v>
      </c>
      <c r="G32" s="30">
        <v>-70059.83</v>
      </c>
      <c r="H32" s="30">
        <v>-14406.59</v>
      </c>
      <c r="I32" s="30">
        <v>-22482.36</v>
      </c>
      <c r="J32" s="30">
        <v>-6935.89</v>
      </c>
      <c r="K32" s="30">
        <f t="shared" si="7"/>
        <v>-271333.45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988010.4299999998</v>
      </c>
      <c r="C47" s="27">
        <f aca="true" t="shared" si="11" ref="C47:J47">IF(C17+C27+C48&lt;0,0,C17+C27+C48)</f>
        <v>974212.2799999998</v>
      </c>
      <c r="D47" s="27">
        <f t="shared" si="11"/>
        <v>1135689.87</v>
      </c>
      <c r="E47" s="27">
        <f t="shared" si="11"/>
        <v>625470.7399999999</v>
      </c>
      <c r="F47" s="27">
        <f t="shared" si="11"/>
        <v>740799.4499999998</v>
      </c>
      <c r="G47" s="27">
        <f t="shared" si="11"/>
        <v>758679.5599999999</v>
      </c>
      <c r="H47" s="27">
        <f t="shared" si="11"/>
        <v>733205.3899999999</v>
      </c>
      <c r="I47" s="27">
        <f t="shared" si="11"/>
        <v>976333.9</v>
      </c>
      <c r="J47" s="27">
        <f t="shared" si="11"/>
        <v>371598.30999999994</v>
      </c>
      <c r="K47" s="20">
        <f>SUM(B47:J47)</f>
        <v>7303999.929999999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988010.4299999999</v>
      </c>
      <c r="C53" s="10">
        <f t="shared" si="13"/>
        <v>974212.29</v>
      </c>
      <c r="D53" s="10">
        <f t="shared" si="13"/>
        <v>1135689.86</v>
      </c>
      <c r="E53" s="10">
        <f t="shared" si="13"/>
        <v>625470.74</v>
      </c>
      <c r="F53" s="10">
        <f t="shared" si="13"/>
        <v>740799.45</v>
      </c>
      <c r="G53" s="10">
        <f t="shared" si="13"/>
        <v>758679.56</v>
      </c>
      <c r="H53" s="10">
        <f t="shared" si="13"/>
        <v>733205.39</v>
      </c>
      <c r="I53" s="10">
        <f>SUM(I54:I66)</f>
        <v>976333.8899999999</v>
      </c>
      <c r="J53" s="10">
        <f t="shared" si="13"/>
        <v>371598.31</v>
      </c>
      <c r="K53" s="5">
        <f>SUM(K54:K66)</f>
        <v>7303999.919999999</v>
      </c>
      <c r="L53" s="9"/>
    </row>
    <row r="54" spans="1:11" ht="16.5" customHeight="1">
      <c r="A54" s="7" t="s">
        <v>60</v>
      </c>
      <c r="B54" s="8">
        <v>861248.69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861248.69</v>
      </c>
    </row>
    <row r="55" spans="1:11" ht="16.5" customHeight="1">
      <c r="A55" s="7" t="s">
        <v>61</v>
      </c>
      <c r="B55" s="8">
        <v>126761.74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126761.74</v>
      </c>
    </row>
    <row r="56" spans="1:11" ht="16.5" customHeight="1">
      <c r="A56" s="7" t="s">
        <v>4</v>
      </c>
      <c r="B56" s="6">
        <v>0</v>
      </c>
      <c r="C56" s="8">
        <v>974212.29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974212.29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1135689.86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1135689.86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625470.74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625470.74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740799.45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740799.45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758679.56</v>
      </c>
      <c r="H60" s="6">
        <v>0</v>
      </c>
      <c r="I60" s="6">
        <v>0</v>
      </c>
      <c r="J60" s="6">
        <v>0</v>
      </c>
      <c r="K60" s="5">
        <f t="shared" si="14"/>
        <v>758679.56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733205.39</v>
      </c>
      <c r="I61" s="6">
        <v>0</v>
      </c>
      <c r="J61" s="6">
        <v>0</v>
      </c>
      <c r="K61" s="5">
        <f t="shared" si="14"/>
        <v>733205.39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373154.81</v>
      </c>
      <c r="J63" s="6">
        <v>0</v>
      </c>
      <c r="K63" s="5">
        <f t="shared" si="14"/>
        <v>373154.81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603179.08</v>
      </c>
      <c r="J64" s="6">
        <v>0</v>
      </c>
      <c r="K64" s="5">
        <f t="shared" si="14"/>
        <v>603179.08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371598.31</v>
      </c>
      <c r="K65" s="5">
        <f t="shared" si="14"/>
        <v>371598.31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2021-02-04T19:07:04Z</dcterms:modified>
  <cp:category/>
  <cp:version/>
  <cp:contentType/>
  <cp:contentStatus/>
</cp:coreProperties>
</file>