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<sst xmlns="http://schemas.openxmlformats.org/spreadsheetml/2006/main" count="75" uniqueCount="74">
  <si>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</si>
  <si>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</si>
  <si>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</si>
  <si>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</si>
  <si>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</si>
  <si>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</si>
  <si>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</si>
  <si>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</si>
  <si>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</si>
  <si>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</si>
  <si>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</si>
  <si>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</si>
  <si>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</si>
  <si>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</si>
  <si>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</si>
  <si>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</si>
  <si>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</si>
  <si>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</si>
  <si>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</si>
  <si>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</si>
  <si>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</si>
  <si>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</si>
  <si>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</si>
  <si>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</si>
  <si>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</si>
  <si>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</si>
  <si>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</si>
  <si>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</si>
  <si>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</si>
  <si>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</si>
  <si>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</si>
  <si>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</si>
  <si>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</si>
  <si>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</si>
  <si>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</si>
  <si>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</si>
  <si>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</si>
  <si>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</si>
  <si>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</si>
  <si>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</si>
  <si>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</si>
  <si>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</si>
  <si>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</si>
  <si>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</si>
  <si>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</si>
  <si>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</si>
  <si>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</si>
  <si>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</si>
  <si>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</si>
  <si>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</si>
  <si>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</si>
  <si>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</si>
  <si>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</si>
  <si>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</si>
  <si>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</si>
  <si>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</si>
  <si>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</si>
  <si>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</si>
  <si>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</si>
  <si>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</si>
  <si>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</si>
  <si>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</si>
  <si>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</si>
  <si>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</si>
  <si>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</si>
  <si>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</si>
  <si>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</si>
  <si>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</si>
  <si>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</si>
  <si>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</si>
  <si>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</si>
  <si>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28/01/21 - VENCIMENTO 04/02/21</t>
  </si>
  <si>
    <t>5.3. Revisão de Remuneração pelo Transporte Coletivo ¹</t>
  </si>
  <si>
    <t>¹ Remuneração guincho ref. operação de 27/01/21.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</si>
</sst>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242856</v>
      </c>
      <c r="C7" s="47">
        <f t="shared" si="0"/>
        <v>208703</v>
      </c>
      <c r="D7" s="47">
        <f t="shared" si="0"/>
        <v>267361</v>
      </c>
      <c r="E7" s="47">
        <f t="shared" si="0"/>
        <v>141147</v>
      </c>
      <c r="F7" s="47">
        <f t="shared" si="0"/>
        <v>168891</v>
      </c>
      <c r="G7" s="47">
        <f t="shared" si="0"/>
        <v>187960</v>
      </c>
      <c r="H7" s="47">
        <f t="shared" si="0"/>
        <v>213535</v>
      </c>
      <c r="I7" s="47">
        <f t="shared" si="0"/>
        <v>277779</v>
      </c>
      <c r="J7" s="47">
        <f t="shared" si="0"/>
        <v>83895</v>
      </c>
      <c r="K7" s="47">
        <f t="shared" si="0"/>
        <v>1792127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15098</v>
      </c>
      <c r="C8" s="45">
        <f t="shared" si="1"/>
        <v>14375</v>
      </c>
      <c r="D8" s="45">
        <f t="shared" si="1"/>
        <v>15461</v>
      </c>
      <c r="E8" s="45">
        <f t="shared" si="1"/>
        <v>8973</v>
      </c>
      <c r="F8" s="45">
        <f t="shared" si="1"/>
        <v>11386</v>
      </c>
      <c r="G8" s="45">
        <f t="shared" si="1"/>
        <v>7058</v>
      </c>
      <c r="H8" s="45">
        <f t="shared" si="1"/>
        <v>6074</v>
      </c>
      <c r="I8" s="45">
        <f t="shared" si="1"/>
        <v>15218</v>
      </c>
      <c r="J8" s="45">
        <f t="shared" si="1"/>
        <v>2586</v>
      </c>
      <c r="K8" s="38">
        <f>SUM(B8:J8)</f>
        <v>96229</v>
      </c>
      <c r="L8"/>
      <c r="M8"/>
      <c r="N8"/>
    </row>
    <row r="9" spans="1:14" ht="16.5" customHeight="1">
      <c r="A9" s="22" t="s">
        <v>34</v>
      </c>
      <c r="B9" s="45">
        <v>15077</v>
      </c>
      <c r="C9" s="45">
        <v>14374</v>
      </c>
      <c r="D9" s="45">
        <v>15460</v>
      </c>
      <c r="E9" s="45">
        <v>8944</v>
      </c>
      <c r="F9" s="45">
        <v>11375</v>
      </c>
      <c r="G9" s="45">
        <v>7058</v>
      </c>
      <c r="H9" s="45">
        <v>6074</v>
      </c>
      <c r="I9" s="45">
        <v>15189</v>
      </c>
      <c r="J9" s="45">
        <v>2586</v>
      </c>
      <c r="K9" s="38">
        <f>SUM(B9:J9)</f>
        <v>96137</v>
      </c>
      <c r="L9"/>
      <c r="M9"/>
      <c r="N9"/>
    </row>
    <row r="10" spans="1:14" ht="16.5" customHeight="1">
      <c r="A10" s="22" t="s">
        <v>33</v>
      </c>
      <c r="B10" s="45">
        <v>21</v>
      </c>
      <c r="C10" s="45">
        <v>1</v>
      </c>
      <c r="D10" s="45">
        <v>1</v>
      </c>
      <c r="E10" s="45">
        <v>29</v>
      </c>
      <c r="F10" s="45">
        <v>11</v>
      </c>
      <c r="G10" s="45">
        <v>0</v>
      </c>
      <c r="H10" s="45">
        <v>0</v>
      </c>
      <c r="I10" s="45">
        <v>29</v>
      </c>
      <c r="J10" s="45">
        <v>0</v>
      </c>
      <c r="K10" s="38">
        <f>SUM(B10:J10)</f>
        <v>92</v>
      </c>
      <c r="L10"/>
      <c r="M10"/>
      <c r="N10"/>
    </row>
    <row r="11" spans="1:14" ht="16.5" customHeight="1">
      <c r="A11" s="44" t="s">
        <v>32</v>
      </c>
      <c r="B11" s="43">
        <v>227758</v>
      </c>
      <c r="C11" s="43">
        <v>194328</v>
      </c>
      <c r="D11" s="43">
        <v>251900</v>
      </c>
      <c r="E11" s="43">
        <v>132174</v>
      </c>
      <c r="F11" s="43">
        <v>157505</v>
      </c>
      <c r="G11" s="43">
        <v>180902</v>
      </c>
      <c r="H11" s="43">
        <v>207461</v>
      </c>
      <c r="I11" s="43">
        <v>262561</v>
      </c>
      <c r="J11" s="43">
        <v>81309</v>
      </c>
      <c r="K11" s="38">
        <f>SUM(B11:J11)</f>
        <v>1695898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1.313204499941807</v>
      </c>
      <c r="C15" s="39">
        <v>1.308130716238067</v>
      </c>
      <c r="D15" s="39">
        <v>1.097930665989622</v>
      </c>
      <c r="E15" s="39">
        <v>1.418866309491827</v>
      </c>
      <c r="F15" s="39">
        <v>1.195721777939434</v>
      </c>
      <c r="G15" s="39">
        <v>1.150572045833657</v>
      </c>
      <c r="H15" s="39">
        <v>1.145802937649821</v>
      </c>
      <c r="I15" s="39">
        <v>1.181720054069995</v>
      </c>
      <c r="J15" s="39">
        <v>1.296160357010659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1101950.34</v>
      </c>
      <c r="C17" s="36">
        <f aca="true" t="shared" si="2" ref="C17:J17">C18+C19+C20+C21+C22+C23+C24</f>
        <v>1031475.38</v>
      </c>
      <c r="D17" s="36">
        <f t="shared" si="2"/>
        <v>1221931.97</v>
      </c>
      <c r="E17" s="36">
        <f t="shared" si="2"/>
        <v>732550.6799999999</v>
      </c>
      <c r="F17" s="36">
        <f t="shared" si="2"/>
        <v>780673.2799999999</v>
      </c>
      <c r="G17" s="36">
        <f t="shared" si="2"/>
        <v>839009.61</v>
      </c>
      <c r="H17" s="36">
        <f t="shared" si="2"/>
        <v>761940.0999999999</v>
      </c>
      <c r="I17" s="36">
        <f t="shared" si="2"/>
        <v>1046889.7199999999</v>
      </c>
      <c r="J17" s="36">
        <f t="shared" si="2"/>
        <v>388096.62999999995</v>
      </c>
      <c r="K17" s="36">
        <f aca="true" t="shared" si="3" ref="K17:K24">SUM(B17:J17)</f>
        <v>7904517.71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815170.45</v>
      </c>
      <c r="C18" s="30">
        <f t="shared" si="4"/>
        <v>768987.07</v>
      </c>
      <c r="D18" s="30">
        <f t="shared" si="4"/>
        <v>1091233.92</v>
      </c>
      <c r="E18" s="30">
        <f t="shared" si="4"/>
        <v>501551.75</v>
      </c>
      <c r="F18" s="30">
        <f t="shared" si="4"/>
        <v>634658.6</v>
      </c>
      <c r="G18" s="30">
        <f t="shared" si="4"/>
        <v>714154.02</v>
      </c>
      <c r="H18" s="30">
        <f t="shared" si="4"/>
        <v>646733.45</v>
      </c>
      <c r="I18" s="30">
        <f t="shared" si="4"/>
        <v>849253.74</v>
      </c>
      <c r="J18" s="30">
        <f t="shared" si="4"/>
        <v>290603.89</v>
      </c>
      <c r="K18" s="30">
        <f t="shared" si="3"/>
        <v>6312346.890000001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255315.05</v>
      </c>
      <c r="C19" s="30">
        <f t="shared" si="5"/>
        <v>236948.54</v>
      </c>
      <c r="D19" s="30">
        <f t="shared" si="5"/>
        <v>106865.26</v>
      </c>
      <c r="E19" s="30">
        <f t="shared" si="5"/>
        <v>210083.13</v>
      </c>
      <c r="F19" s="30">
        <f t="shared" si="5"/>
        <v>124216.51</v>
      </c>
      <c r="G19" s="30">
        <f t="shared" si="5"/>
        <v>107531.63</v>
      </c>
      <c r="H19" s="30">
        <f t="shared" si="5"/>
        <v>94295.64</v>
      </c>
      <c r="I19" s="30">
        <f t="shared" si="5"/>
        <v>154326.44</v>
      </c>
      <c r="J19" s="30">
        <f t="shared" si="5"/>
        <v>86065.35</v>
      </c>
      <c r="K19" s="30">
        <f t="shared" si="3"/>
        <v>1375647.55</v>
      </c>
      <c r="L19"/>
      <c r="M19"/>
      <c r="N19"/>
    </row>
    <row r="20" spans="1:14" ht="16.5" customHeight="1">
      <c r="A20" s="18" t="s">
        <v>27</v>
      </c>
      <c r="B20" s="30">
        <v>30335.81</v>
      </c>
      <c r="C20" s="30">
        <v>22857.31</v>
      </c>
      <c r="D20" s="30">
        <v>19809.1</v>
      </c>
      <c r="E20" s="30">
        <v>19802.69</v>
      </c>
      <c r="F20" s="30">
        <v>20456.94</v>
      </c>
      <c r="G20" s="30">
        <v>16749.79</v>
      </c>
      <c r="H20" s="30">
        <v>21318.23</v>
      </c>
      <c r="I20" s="30">
        <v>40627.08</v>
      </c>
      <c r="J20" s="30">
        <v>10086.16</v>
      </c>
      <c r="K20" s="30">
        <f t="shared" si="3"/>
        <v>202043.11000000002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68</v>
      </c>
      <c r="B23" s="30">
        <v>-212.2</v>
      </c>
      <c r="C23" s="30">
        <v>0</v>
      </c>
      <c r="D23" s="30">
        <v>0</v>
      </c>
      <c r="E23" s="30">
        <v>-228.12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-1207.3799999999999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-133738.78</v>
      </c>
      <c r="C27" s="30">
        <f t="shared" si="6"/>
        <v>-73678.8</v>
      </c>
      <c r="D27" s="30">
        <f t="shared" si="6"/>
        <v>-111597.81000000001</v>
      </c>
      <c r="E27" s="30">
        <f t="shared" si="6"/>
        <v>-127099.8</v>
      </c>
      <c r="F27" s="30">
        <f t="shared" si="6"/>
        <v>-50050</v>
      </c>
      <c r="G27" s="30">
        <f t="shared" si="6"/>
        <v>-104511.43</v>
      </c>
      <c r="H27" s="30">
        <f t="shared" si="6"/>
        <v>-44535.06</v>
      </c>
      <c r="I27" s="30">
        <f t="shared" si="6"/>
        <v>-94624.35</v>
      </c>
      <c r="J27" s="30">
        <f t="shared" si="6"/>
        <v>-25307.229999999996</v>
      </c>
      <c r="K27" s="30">
        <f aca="true" t="shared" si="7" ref="K27:K35">SUM(B27:J27)</f>
        <v>-765143.2599999999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-133738.78</v>
      </c>
      <c r="C28" s="30">
        <f t="shared" si="8"/>
        <v>-73678.8</v>
      </c>
      <c r="D28" s="30">
        <f t="shared" si="8"/>
        <v>-94442.44</v>
      </c>
      <c r="E28" s="30">
        <f t="shared" si="8"/>
        <v>-127099.8</v>
      </c>
      <c r="F28" s="30">
        <f t="shared" si="8"/>
        <v>-50050</v>
      </c>
      <c r="G28" s="30">
        <f t="shared" si="8"/>
        <v>-104511.43</v>
      </c>
      <c r="H28" s="30">
        <f t="shared" si="8"/>
        <v>-44535.06</v>
      </c>
      <c r="I28" s="30">
        <f t="shared" si="8"/>
        <v>-94624.35</v>
      </c>
      <c r="J28" s="30">
        <f t="shared" si="8"/>
        <v>-19952.559999999998</v>
      </c>
      <c r="K28" s="30">
        <f t="shared" si="7"/>
        <v>-742633.22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-66338.8</v>
      </c>
      <c r="C29" s="30">
        <f aca="true" t="shared" si="9" ref="C29:J29">-ROUND((C9)*$E$3,2)</f>
        <v>-63245.6</v>
      </c>
      <c r="D29" s="30">
        <f t="shared" si="9"/>
        <v>-68024</v>
      </c>
      <c r="E29" s="30">
        <f t="shared" si="9"/>
        <v>-39353.6</v>
      </c>
      <c r="F29" s="30">
        <f t="shared" si="9"/>
        <v>-50050</v>
      </c>
      <c r="G29" s="30">
        <f t="shared" si="9"/>
        <v>-31055.2</v>
      </c>
      <c r="H29" s="30">
        <f t="shared" si="9"/>
        <v>-26725.6</v>
      </c>
      <c r="I29" s="30">
        <f t="shared" si="9"/>
        <v>-66831.6</v>
      </c>
      <c r="J29" s="30">
        <f t="shared" si="9"/>
        <v>-11378.4</v>
      </c>
      <c r="K29" s="30">
        <f t="shared" si="7"/>
        <v>-423002.80000000005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-3770.8</v>
      </c>
      <c r="C31" s="30">
        <v>-1078</v>
      </c>
      <c r="D31" s="30">
        <v>-1614.8</v>
      </c>
      <c r="E31" s="30">
        <v>-1997.6</v>
      </c>
      <c r="F31" s="26">
        <v>0</v>
      </c>
      <c r="G31" s="30">
        <v>-1108.8</v>
      </c>
      <c r="H31" s="30">
        <v>-521.24</v>
      </c>
      <c r="I31" s="30">
        <v>-813.43</v>
      </c>
      <c r="J31" s="30">
        <v>-250.94</v>
      </c>
      <c r="K31" s="30">
        <f t="shared" si="7"/>
        <v>-11155.61</v>
      </c>
      <c r="L31"/>
      <c r="M31"/>
      <c r="N31"/>
    </row>
    <row r="32" spans="1:14" ht="16.5" customHeight="1">
      <c r="A32" s="25" t="s">
        <v>20</v>
      </c>
      <c r="B32" s="30">
        <v>-63629.18</v>
      </c>
      <c r="C32" s="30">
        <v>-9355.2</v>
      </c>
      <c r="D32" s="30">
        <v>-24803.64</v>
      </c>
      <c r="E32" s="30">
        <v>-85748.6</v>
      </c>
      <c r="F32" s="26">
        <v>0</v>
      </c>
      <c r="G32" s="30">
        <v>-72347.43</v>
      </c>
      <c r="H32" s="30">
        <v>-17288.22</v>
      </c>
      <c r="I32" s="30">
        <v>-26979.32</v>
      </c>
      <c r="J32" s="30">
        <v>-8323.22</v>
      </c>
      <c r="K32" s="30">
        <f t="shared" si="7"/>
        <v>-308474.81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27">
        <v>1341.23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>SUM(B45:J45)</f>
        <v>1341.23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968211.56</v>
      </c>
      <c r="C47" s="27">
        <f aca="true" t="shared" si="11" ref="C47:J47">IF(C17+C27+C48&lt;0,0,C17+C27+C48)</f>
        <v>957796.58</v>
      </c>
      <c r="D47" s="27">
        <f t="shared" si="11"/>
        <v>1110334.16</v>
      </c>
      <c r="E47" s="27">
        <f t="shared" si="11"/>
        <v>605450.8799999999</v>
      </c>
      <c r="F47" s="27">
        <f t="shared" si="11"/>
        <v>730623.2799999999</v>
      </c>
      <c r="G47" s="27">
        <f t="shared" si="11"/>
        <v>734498.1799999999</v>
      </c>
      <c r="H47" s="27">
        <f t="shared" si="11"/>
        <v>717405.0399999998</v>
      </c>
      <c r="I47" s="27">
        <f t="shared" si="11"/>
        <v>952265.3699999999</v>
      </c>
      <c r="J47" s="27">
        <f t="shared" si="11"/>
        <v>362789.39999999997</v>
      </c>
      <c r="K47" s="20">
        <f>SUM(B47:J47)</f>
        <v>7139374.45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968211.56</v>
      </c>
      <c r="C53" s="10">
        <f t="shared" si="13"/>
        <v>957796.58</v>
      </c>
      <c r="D53" s="10">
        <f t="shared" si="13"/>
        <v>1110334.17</v>
      </c>
      <c r="E53" s="10">
        <f t="shared" si="13"/>
        <v>605450.89</v>
      </c>
      <c r="F53" s="10">
        <f t="shared" si="13"/>
        <v>730623.28</v>
      </c>
      <c r="G53" s="10">
        <f t="shared" si="13"/>
        <v>734498.19</v>
      </c>
      <c r="H53" s="10">
        <f t="shared" si="13"/>
        <v>717405.04</v>
      </c>
      <c r="I53" s="10">
        <f>SUM(I54:I66)</f>
        <v>952265.36</v>
      </c>
      <c r="J53" s="10">
        <f t="shared" si="13"/>
        <v>362789.4</v>
      </c>
      <c r="K53" s="5">
        <f>SUM(K54:K66)</f>
        <v>7139374.470000001</v>
      </c>
      <c r="L53" s="9"/>
    </row>
    <row r="54" spans="1:11" ht="16.5" customHeight="1">
      <c r="A54" s="7" t="s">
        <v>59</v>
      </c>
      <c r="B54" s="8">
        <v>845539.16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845539.16</v>
      </c>
    </row>
    <row r="55" spans="1:11" ht="16.5" customHeight="1">
      <c r="A55" s="7" t="s">
        <v>60</v>
      </c>
      <c r="B55" s="8">
        <v>122672.4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122672.4</v>
      </c>
    </row>
    <row r="56" spans="1:11" ht="16.5" customHeight="1">
      <c r="A56" s="7" t="s">
        <v>4</v>
      </c>
      <c r="B56" s="6">
        <v>0</v>
      </c>
      <c r="C56" s="8">
        <v>957796.58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957796.58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1110334.17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1110334.17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605450.89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605450.89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730623.28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730623.28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734498.19</v>
      </c>
      <c r="H60" s="6">
        <v>0</v>
      </c>
      <c r="I60" s="6">
        <v>0</v>
      </c>
      <c r="J60" s="6">
        <v>0</v>
      </c>
      <c r="K60" s="5">
        <f t="shared" si="14"/>
        <v>734498.19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717405.04</v>
      </c>
      <c r="I61" s="6">
        <v>0</v>
      </c>
      <c r="J61" s="6">
        <v>0</v>
      </c>
      <c r="K61" s="5">
        <f t="shared" si="14"/>
        <v>717405.04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347481.63</v>
      </c>
      <c r="J63" s="6">
        <v>0</v>
      </c>
      <c r="K63" s="5">
        <f t="shared" si="14"/>
        <v>347481.63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604783.73</v>
      </c>
      <c r="J64" s="6">
        <v>0</v>
      </c>
      <c r="K64" s="5">
        <f t="shared" si="14"/>
        <v>604783.73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362789.4</v>
      </c>
      <c r="K65" s="5">
        <f t="shared" si="14"/>
        <v>362789.4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2021-02-03T19:06:15Z</dcterms:modified>
  <cp:category/>
  <cp:version/>
  <cp:contentType/>
  <cp:contentStatus/>
</cp:coreProperties>
</file>