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<sst xmlns="http://schemas.openxmlformats.org/spreadsheetml/2006/main" count="74" uniqueCount="73">
  <si>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</si>
  <si>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</si>
  <si>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</si>
  <si>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</si>
  <si>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</si>
  <si>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</si>
  <si>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</si>
  <si>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</si>
  <si>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</si>
  <si>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</si>
  <si>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</si>
  <si>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</si>
  <si>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</si>
  <si>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</si>
  <si>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</si>
  <si>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</si>
  <si>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</si>
  <si>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</si>
  <si>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</si>
  <si>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</si>
  <si>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</si>
  <si>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</si>
  <si>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</si>
  <si>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</si>
  <si>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</si>
  <si>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</si>
  <si>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</si>
  <si>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</si>
  <si>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</si>
  <si>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</si>
  <si>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</si>
  <si>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</si>
  <si>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</si>
  <si>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</si>
  <si>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</si>
  <si>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</si>
  <si>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</si>
  <si>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</si>
  <si>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</si>
  <si>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</si>
  <si>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</si>
  <si>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</si>
  <si>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</si>
  <si>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</si>
  <si>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</si>
  <si>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</si>
  <si>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</si>
  <si>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</si>
  <si>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</si>
  <si>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</si>
  <si>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</si>
  <si>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</si>
  <si>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</si>
  <si>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</si>
  <si>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</si>
  <si>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</si>
  <si>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</si>
  <si>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</si>
  <si>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</si>
  <si>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</si>
  <si>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</si>
  <si>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</si>
  <si>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</si>
  <si>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</si>
  <si>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</si>
  <si>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</si>
  <si>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</si>
  <si>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</si>
  <si>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</si>
  <si>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</si>
  <si>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</si>
  <si>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</si>
  <si>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26/01/21 - VENCIMENTO 02/02/21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</si>
</sst>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242741</v>
      </c>
      <c r="C7" s="47">
        <f t="shared" si="0"/>
        <v>207723</v>
      </c>
      <c r="D7" s="47">
        <f t="shared" si="0"/>
        <v>266095</v>
      </c>
      <c r="E7" s="47">
        <f t="shared" si="0"/>
        <v>141232</v>
      </c>
      <c r="F7" s="47">
        <f t="shared" si="0"/>
        <v>168162</v>
      </c>
      <c r="G7" s="47">
        <f t="shared" si="0"/>
        <v>185395</v>
      </c>
      <c r="H7" s="47">
        <f t="shared" si="0"/>
        <v>212194</v>
      </c>
      <c r="I7" s="47">
        <f t="shared" si="0"/>
        <v>278730</v>
      </c>
      <c r="J7" s="47">
        <f t="shared" si="0"/>
        <v>83640</v>
      </c>
      <c r="K7" s="47">
        <f t="shared" si="0"/>
        <v>1785912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16944</v>
      </c>
      <c r="C8" s="45">
        <f t="shared" si="1"/>
        <v>15923</v>
      </c>
      <c r="D8" s="45">
        <f t="shared" si="1"/>
        <v>17216</v>
      </c>
      <c r="E8" s="45">
        <f t="shared" si="1"/>
        <v>9839</v>
      </c>
      <c r="F8" s="45">
        <f t="shared" si="1"/>
        <v>12272</v>
      </c>
      <c r="G8" s="45">
        <f t="shared" si="1"/>
        <v>7578</v>
      </c>
      <c r="H8" s="45">
        <f t="shared" si="1"/>
        <v>7215</v>
      </c>
      <c r="I8" s="45">
        <f t="shared" si="1"/>
        <v>16874</v>
      </c>
      <c r="J8" s="45">
        <f t="shared" si="1"/>
        <v>3039</v>
      </c>
      <c r="K8" s="38">
        <f>SUM(B8:J8)</f>
        <v>106900</v>
      </c>
      <c r="L8"/>
      <c r="M8"/>
      <c r="N8"/>
    </row>
    <row r="9" spans="1:14" ht="16.5" customHeight="1">
      <c r="A9" s="22" t="s">
        <v>35</v>
      </c>
      <c r="B9" s="45">
        <v>16917</v>
      </c>
      <c r="C9" s="45">
        <v>15919</v>
      </c>
      <c r="D9" s="45">
        <v>17213</v>
      </c>
      <c r="E9" s="45">
        <v>9814</v>
      </c>
      <c r="F9" s="45">
        <v>12261</v>
      </c>
      <c r="G9" s="45">
        <v>7573</v>
      </c>
      <c r="H9" s="45">
        <v>7215</v>
      </c>
      <c r="I9" s="45">
        <v>16859</v>
      </c>
      <c r="J9" s="45">
        <v>3039</v>
      </c>
      <c r="K9" s="38">
        <f>SUM(B9:J9)</f>
        <v>106810</v>
      </c>
      <c r="L9"/>
      <c r="M9"/>
      <c r="N9"/>
    </row>
    <row r="10" spans="1:14" ht="16.5" customHeight="1">
      <c r="A10" s="22" t="s">
        <v>34</v>
      </c>
      <c r="B10" s="45">
        <v>27</v>
      </c>
      <c r="C10" s="45">
        <v>4</v>
      </c>
      <c r="D10" s="45">
        <v>3</v>
      </c>
      <c r="E10" s="45">
        <v>25</v>
      </c>
      <c r="F10" s="45">
        <v>11</v>
      </c>
      <c r="G10" s="45">
        <v>5</v>
      </c>
      <c r="H10" s="45">
        <v>0</v>
      </c>
      <c r="I10" s="45">
        <v>15</v>
      </c>
      <c r="J10" s="45">
        <v>0</v>
      </c>
      <c r="K10" s="38">
        <f>SUM(B10:J10)</f>
        <v>90</v>
      </c>
      <c r="L10"/>
      <c r="M10"/>
      <c r="N10"/>
    </row>
    <row r="11" spans="1:14" ht="16.5" customHeight="1">
      <c r="A11" s="44" t="s">
        <v>33</v>
      </c>
      <c r="B11" s="43">
        <v>225797</v>
      </c>
      <c r="C11" s="43">
        <v>191800</v>
      </c>
      <c r="D11" s="43">
        <v>248879</v>
      </c>
      <c r="E11" s="43">
        <v>131393</v>
      </c>
      <c r="F11" s="43">
        <v>155890</v>
      </c>
      <c r="G11" s="43">
        <v>177817</v>
      </c>
      <c r="H11" s="43">
        <v>204979</v>
      </c>
      <c r="I11" s="43">
        <v>261856</v>
      </c>
      <c r="J11" s="43">
        <v>80601</v>
      </c>
      <c r="K11" s="38">
        <f>SUM(B11:J11)</f>
        <v>1679012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1.31146730930339</v>
      </c>
      <c r="C15" s="39">
        <v>1.313281137756403</v>
      </c>
      <c r="D15" s="39">
        <v>1.102157682099209</v>
      </c>
      <c r="E15" s="39">
        <v>1.402794513772217</v>
      </c>
      <c r="F15" s="39">
        <v>1.199968924018814</v>
      </c>
      <c r="G15" s="39">
        <v>1.151195757450988</v>
      </c>
      <c r="H15" s="39">
        <v>1.152045198900934</v>
      </c>
      <c r="I15" s="39">
        <v>1.178327804099489</v>
      </c>
      <c r="J15" s="39">
        <v>1.304782259978229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1100458.13</v>
      </c>
      <c r="C17" s="36">
        <f aca="true" t="shared" si="2" ref="C17:J17">C18+C19+C20+C21+C22+C23+C24</f>
        <v>1030118.7200000001</v>
      </c>
      <c r="D17" s="36">
        <f t="shared" si="2"/>
        <v>1219739.85</v>
      </c>
      <c r="E17" s="36">
        <f t="shared" si="2"/>
        <v>724655.38</v>
      </c>
      <c r="F17" s="36">
        <f t="shared" si="2"/>
        <v>780324.7600000001</v>
      </c>
      <c r="G17" s="36">
        <f t="shared" si="2"/>
        <v>827114.25</v>
      </c>
      <c r="H17" s="36">
        <f t="shared" si="2"/>
        <v>761394.4699999999</v>
      </c>
      <c r="I17" s="36">
        <f t="shared" si="2"/>
        <v>1047203.3099999999</v>
      </c>
      <c r="J17" s="36">
        <f t="shared" si="2"/>
        <v>389405.24</v>
      </c>
      <c r="K17" s="36">
        <f aca="true" t="shared" si="3" ref="K17:K24">SUM(B17:J17)</f>
        <v>7880414.109999999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814784.44</v>
      </c>
      <c r="C18" s="30">
        <f t="shared" si="4"/>
        <v>765376.17</v>
      </c>
      <c r="D18" s="30">
        <f t="shared" si="4"/>
        <v>1086066.74</v>
      </c>
      <c r="E18" s="30">
        <f t="shared" si="4"/>
        <v>501853.79</v>
      </c>
      <c r="F18" s="30">
        <f t="shared" si="4"/>
        <v>631919.16</v>
      </c>
      <c r="G18" s="30">
        <f t="shared" si="4"/>
        <v>704408.3</v>
      </c>
      <c r="H18" s="30">
        <f t="shared" si="4"/>
        <v>642671.97</v>
      </c>
      <c r="I18" s="30">
        <f t="shared" si="4"/>
        <v>852161.23</v>
      </c>
      <c r="J18" s="30">
        <f t="shared" si="4"/>
        <v>289720.6</v>
      </c>
      <c r="K18" s="30">
        <f t="shared" si="3"/>
        <v>6288962.3999999985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253778.72</v>
      </c>
      <c r="C19" s="30">
        <f t="shared" si="5"/>
        <v>239777.92</v>
      </c>
      <c r="D19" s="30">
        <f t="shared" si="5"/>
        <v>110950.06</v>
      </c>
      <c r="E19" s="30">
        <f t="shared" si="5"/>
        <v>202143.95</v>
      </c>
      <c r="F19" s="30">
        <f t="shared" si="5"/>
        <v>126364.19</v>
      </c>
      <c r="G19" s="30">
        <f t="shared" si="5"/>
        <v>106503.55</v>
      </c>
      <c r="H19" s="30">
        <f t="shared" si="5"/>
        <v>97715.19</v>
      </c>
      <c r="I19" s="30">
        <f t="shared" si="5"/>
        <v>151964.04</v>
      </c>
      <c r="J19" s="30">
        <f t="shared" si="5"/>
        <v>88301.7</v>
      </c>
      <c r="K19" s="30">
        <f t="shared" si="3"/>
        <v>1377499.3199999998</v>
      </c>
      <c r="L19"/>
      <c r="M19"/>
      <c r="N19"/>
    </row>
    <row r="20" spans="1:14" ht="16.5" customHeight="1">
      <c r="A20" s="18" t="s">
        <v>28</v>
      </c>
      <c r="B20" s="30">
        <v>30872.04</v>
      </c>
      <c r="C20" s="30">
        <v>22282.17</v>
      </c>
      <c r="D20" s="30">
        <v>20040.59</v>
      </c>
      <c r="E20" s="30">
        <v>19772.65</v>
      </c>
      <c r="F20" s="30">
        <v>20700.18</v>
      </c>
      <c r="G20" s="30">
        <v>15956.97</v>
      </c>
      <c r="H20" s="30">
        <v>21414.53</v>
      </c>
      <c r="I20" s="30">
        <v>40395.58</v>
      </c>
      <c r="J20" s="30">
        <v>10041.71</v>
      </c>
      <c r="K20" s="30">
        <f t="shared" si="3"/>
        <v>201476.42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2682.46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17435.989999999998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-3089.68</v>
      </c>
      <c r="I22" s="30">
        <v>0</v>
      </c>
      <c r="J22" s="30">
        <v>0</v>
      </c>
      <c r="K22" s="30">
        <f t="shared" si="3"/>
        <v>-3089.68</v>
      </c>
      <c r="L22"/>
      <c r="M22"/>
      <c r="N22"/>
    </row>
    <row r="23" spans="1:14" ht="16.5" customHeight="1">
      <c r="A23" s="18" t="s">
        <v>69</v>
      </c>
      <c r="B23" s="30">
        <v>-318.3</v>
      </c>
      <c r="C23" s="30">
        <v>0</v>
      </c>
      <c r="D23" s="30">
        <v>0</v>
      </c>
      <c r="E23" s="30">
        <v>-456.24</v>
      </c>
      <c r="F23" s="30">
        <v>0</v>
      </c>
      <c r="G23" s="30">
        <v>-1095.8</v>
      </c>
      <c r="H23" s="30">
        <v>0</v>
      </c>
      <c r="I23" s="30">
        <v>0</v>
      </c>
      <c r="J23" s="30">
        <v>0</v>
      </c>
      <c r="K23" s="30">
        <f t="shared" si="3"/>
        <v>-1870.34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-223382.87</v>
      </c>
      <c r="C27" s="30">
        <f t="shared" si="6"/>
        <v>-76543.52</v>
      </c>
      <c r="D27" s="30">
        <f t="shared" si="6"/>
        <v>-143812.19999999998</v>
      </c>
      <c r="E27" s="30">
        <f t="shared" si="6"/>
        <v>-181816.63</v>
      </c>
      <c r="F27" s="30">
        <f t="shared" si="6"/>
        <v>-53948.4</v>
      </c>
      <c r="G27" s="30">
        <f t="shared" si="6"/>
        <v>-233025.25999999998</v>
      </c>
      <c r="H27" s="30">
        <f t="shared" si="6"/>
        <v>-68579.82</v>
      </c>
      <c r="I27" s="30">
        <f t="shared" si="6"/>
        <v>-131660.99</v>
      </c>
      <c r="J27" s="30">
        <f t="shared" si="6"/>
        <v>-36459.509999999995</v>
      </c>
      <c r="K27" s="30">
        <f aca="true" t="shared" si="7" ref="K27:K35">SUM(B27:J27)</f>
        <v>-1149229.2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-223382.87</v>
      </c>
      <c r="C28" s="30">
        <f t="shared" si="8"/>
        <v>-76543.52</v>
      </c>
      <c r="D28" s="30">
        <f t="shared" si="8"/>
        <v>-125315.59999999999</v>
      </c>
      <c r="E28" s="30">
        <f t="shared" si="8"/>
        <v>-181816.63</v>
      </c>
      <c r="F28" s="30">
        <f t="shared" si="8"/>
        <v>-53948.4</v>
      </c>
      <c r="G28" s="30">
        <f t="shared" si="8"/>
        <v>-233025.25999999998</v>
      </c>
      <c r="H28" s="30">
        <f t="shared" si="8"/>
        <v>-68579.82</v>
      </c>
      <c r="I28" s="30">
        <f t="shared" si="8"/>
        <v>-131660.99</v>
      </c>
      <c r="J28" s="30">
        <f t="shared" si="8"/>
        <v>-31104.839999999997</v>
      </c>
      <c r="K28" s="30">
        <f t="shared" si="7"/>
        <v>-1125377.9300000002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-74434.8</v>
      </c>
      <c r="C29" s="30">
        <f aca="true" t="shared" si="9" ref="C29:J29">-ROUND((C9)*$E$3,2)</f>
        <v>-70043.6</v>
      </c>
      <c r="D29" s="30">
        <f t="shared" si="9"/>
        <v>-75737.2</v>
      </c>
      <c r="E29" s="30">
        <f t="shared" si="9"/>
        <v>-43181.6</v>
      </c>
      <c r="F29" s="30">
        <f t="shared" si="9"/>
        <v>-53948.4</v>
      </c>
      <c r="G29" s="30">
        <f t="shared" si="9"/>
        <v>-33321.2</v>
      </c>
      <c r="H29" s="30">
        <f t="shared" si="9"/>
        <v>-31746</v>
      </c>
      <c r="I29" s="30">
        <f t="shared" si="9"/>
        <v>-74179.6</v>
      </c>
      <c r="J29" s="30">
        <f t="shared" si="9"/>
        <v>-13371.6</v>
      </c>
      <c r="K29" s="30">
        <f t="shared" si="7"/>
        <v>-469964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-3603.6</v>
      </c>
      <c r="C31" s="30">
        <v>-739.2</v>
      </c>
      <c r="D31" s="30">
        <v>-1478.4</v>
      </c>
      <c r="E31" s="30">
        <v>-1306.8</v>
      </c>
      <c r="F31" s="26">
        <v>0</v>
      </c>
      <c r="G31" s="30">
        <v>-1047.2</v>
      </c>
      <c r="H31" s="30">
        <v>-347.49</v>
      </c>
      <c r="I31" s="30">
        <v>-542.28</v>
      </c>
      <c r="J31" s="30">
        <v>-167.3</v>
      </c>
      <c r="K31" s="30">
        <f t="shared" si="7"/>
        <v>-9232.27</v>
      </c>
      <c r="L31"/>
      <c r="M31"/>
      <c r="N31"/>
    </row>
    <row r="32" spans="1:14" ht="16.5" customHeight="1">
      <c r="A32" s="25" t="s">
        <v>21</v>
      </c>
      <c r="B32" s="30">
        <v>-145344.47</v>
      </c>
      <c r="C32" s="30">
        <v>-5760.72</v>
      </c>
      <c r="D32" s="30">
        <v>-48100</v>
      </c>
      <c r="E32" s="30">
        <v>-137328.23</v>
      </c>
      <c r="F32" s="26">
        <v>0</v>
      </c>
      <c r="G32" s="30">
        <v>-198656.86</v>
      </c>
      <c r="H32" s="30">
        <v>-36486.33</v>
      </c>
      <c r="I32" s="30">
        <v>-56939.11</v>
      </c>
      <c r="J32" s="30">
        <v>-17565.94</v>
      </c>
      <c r="K32" s="30">
        <f t="shared" si="7"/>
        <v>-646181.6599999999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877075.2599999999</v>
      </c>
      <c r="C47" s="27">
        <f aca="true" t="shared" si="11" ref="C47:J47">IF(C17+C27+C48&lt;0,0,C17+C27+C48)</f>
        <v>953575.2000000001</v>
      </c>
      <c r="D47" s="27">
        <f t="shared" si="11"/>
        <v>1075927.6500000001</v>
      </c>
      <c r="E47" s="27">
        <f t="shared" si="11"/>
        <v>542838.75</v>
      </c>
      <c r="F47" s="27">
        <f t="shared" si="11"/>
        <v>726376.3600000001</v>
      </c>
      <c r="G47" s="27">
        <f t="shared" si="11"/>
        <v>594088.99</v>
      </c>
      <c r="H47" s="27">
        <f t="shared" si="11"/>
        <v>692814.6499999999</v>
      </c>
      <c r="I47" s="27">
        <f t="shared" si="11"/>
        <v>915542.32</v>
      </c>
      <c r="J47" s="27">
        <f t="shared" si="11"/>
        <v>352945.73</v>
      </c>
      <c r="K47" s="20">
        <f>SUM(B47:J47)</f>
        <v>6731184.910000002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877075.26</v>
      </c>
      <c r="C53" s="10">
        <f t="shared" si="13"/>
        <v>953575.19</v>
      </c>
      <c r="D53" s="10">
        <f t="shared" si="13"/>
        <v>1075927.66</v>
      </c>
      <c r="E53" s="10">
        <f t="shared" si="13"/>
        <v>542838.75</v>
      </c>
      <c r="F53" s="10">
        <f t="shared" si="13"/>
        <v>726376.37</v>
      </c>
      <c r="G53" s="10">
        <f t="shared" si="13"/>
        <v>594088.98</v>
      </c>
      <c r="H53" s="10">
        <f t="shared" si="13"/>
        <v>692814.65</v>
      </c>
      <c r="I53" s="10">
        <f>SUM(I54:I66)</f>
        <v>915542.3200000001</v>
      </c>
      <c r="J53" s="10">
        <f t="shared" si="13"/>
        <v>352945.72</v>
      </c>
      <c r="K53" s="5">
        <f>SUM(K54:K66)</f>
        <v>6731184.9</v>
      </c>
      <c r="L53" s="9"/>
    </row>
    <row r="54" spans="1:11" ht="16.5" customHeight="1">
      <c r="A54" s="7" t="s">
        <v>60</v>
      </c>
      <c r="B54" s="8">
        <v>765598.99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765598.99</v>
      </c>
    </row>
    <row r="55" spans="1:11" ht="16.5" customHeight="1">
      <c r="A55" s="7" t="s">
        <v>61</v>
      </c>
      <c r="B55" s="8">
        <v>111476.27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111476.27</v>
      </c>
    </row>
    <row r="56" spans="1:11" ht="16.5" customHeight="1">
      <c r="A56" s="7" t="s">
        <v>4</v>
      </c>
      <c r="B56" s="6">
        <v>0</v>
      </c>
      <c r="C56" s="8">
        <v>953575.19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953575.19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1075927.66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1075927.66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542838.75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542838.75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726376.37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726376.37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594088.98</v>
      </c>
      <c r="H60" s="6">
        <v>0</v>
      </c>
      <c r="I60" s="6">
        <v>0</v>
      </c>
      <c r="J60" s="6">
        <v>0</v>
      </c>
      <c r="K60" s="5">
        <f t="shared" si="14"/>
        <v>594088.98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692814.65</v>
      </c>
      <c r="I61" s="6">
        <v>0</v>
      </c>
      <c r="J61" s="6">
        <v>0</v>
      </c>
      <c r="K61" s="5">
        <f t="shared" si="14"/>
        <v>692814.65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342962.15</v>
      </c>
      <c r="J63" s="6">
        <v>0</v>
      </c>
      <c r="K63" s="5">
        <f t="shared" si="14"/>
        <v>342962.15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572580.17</v>
      </c>
      <c r="J64" s="6">
        <v>0</v>
      </c>
      <c r="K64" s="5">
        <f t="shared" si="14"/>
        <v>572580.17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352945.72</v>
      </c>
      <c r="K65" s="5">
        <f t="shared" si="14"/>
        <v>352945.72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2021-02-01T19:28:26Z</dcterms:modified>
  <cp:category/>
  <cp:version/>
  <cp:contentType/>
  <cp:contentStatus/>
</cp:coreProperties>
</file>