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<sst xmlns="http://schemas.openxmlformats.org/spreadsheetml/2006/main" count="75" uniqueCount="74">
  <si>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</si>
  <si>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</si>
  <si>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</si>
  <si>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</si>
  <si>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</si>
  <si>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</si>
  <si>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</si>
  <si>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</si>
  <si>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</si>
  <si>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</si>
  <si>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</si>
  <si>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</si>
  <si>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</si>
  <si>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</si>
  <si>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</si>
  <si>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</si>
  <si>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</si>
  <si>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</si>
  <si>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</si>
  <si>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</si>
  <si>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</si>
  <si>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</si>
  <si>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</si>
  <si>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</si>
  <si>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</si>
  <si>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</si>
  <si>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</si>
  <si>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</si>
  <si>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</si>
  <si>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</si>
  <si>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</si>
  <si>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</si>
  <si>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</si>
  <si>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</si>
  <si>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</si>
  <si>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</si>
  <si>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</si>
  <si>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</si>
  <si>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</si>
  <si>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</si>
  <si>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</si>
  <si>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</si>
  <si>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</si>
  <si>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</si>
  <si>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</si>
  <si>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</si>
  <si>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</si>
  <si>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</si>
  <si>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</si>
  <si>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</si>
  <si>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</si>
  <si>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</si>
  <si>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</si>
  <si>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</si>
  <si>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</si>
  <si>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</si>
  <si>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</si>
  <si>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</si>
  <si>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</si>
  <si>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</si>
  <si>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</si>
  <si>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</si>
  <si>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</si>
  <si>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</si>
  <si>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</si>
  <si>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</si>
  <si>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</si>
  <si>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</si>
  <si>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</si>
  <si>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</si>
  <si>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</si>
  <si>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22/01/21 - VENCIMENTO 01/02/21</t>
  </si>
  <si>
    <t>5.3. Revisão de Remuneração pelo Transporte Coletivo ¹</t>
  </si>
  <si>
    <t>¹ Revisões de dezembro/20. Total passageiros da revisão dez/20, 140.432 passageiros.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</si>
</sst>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237579</v>
      </c>
      <c r="C7" s="47">
        <f t="shared" si="0"/>
        <v>204866</v>
      </c>
      <c r="D7" s="47">
        <f t="shared" si="0"/>
        <v>263744</v>
      </c>
      <c r="E7" s="47">
        <f t="shared" si="0"/>
        <v>137564</v>
      </c>
      <c r="F7" s="47">
        <f t="shared" si="0"/>
        <v>168048</v>
      </c>
      <c r="G7" s="47">
        <f t="shared" si="0"/>
        <v>187623</v>
      </c>
      <c r="H7" s="47">
        <f t="shared" si="0"/>
        <v>213967</v>
      </c>
      <c r="I7" s="47">
        <f t="shared" si="0"/>
        <v>273483</v>
      </c>
      <c r="J7" s="47">
        <f t="shared" si="0"/>
        <v>82921</v>
      </c>
      <c r="K7" s="47">
        <f t="shared" si="0"/>
        <v>1769795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16020</v>
      </c>
      <c r="C8" s="45">
        <f t="shared" si="1"/>
        <v>15153</v>
      </c>
      <c r="D8" s="45">
        <f t="shared" si="1"/>
        <v>16350</v>
      </c>
      <c r="E8" s="45">
        <f t="shared" si="1"/>
        <v>9438</v>
      </c>
      <c r="F8" s="45">
        <f t="shared" si="1"/>
        <v>11666</v>
      </c>
      <c r="G8" s="45">
        <f t="shared" si="1"/>
        <v>7508</v>
      </c>
      <c r="H8" s="45">
        <f t="shared" si="1"/>
        <v>6990</v>
      </c>
      <c r="I8" s="45">
        <f t="shared" si="1"/>
        <v>16049</v>
      </c>
      <c r="J8" s="45">
        <f t="shared" si="1"/>
        <v>2676</v>
      </c>
      <c r="K8" s="38">
        <f>SUM(B8:J8)</f>
        <v>101850</v>
      </c>
      <c r="L8"/>
      <c r="M8"/>
      <c r="N8"/>
    </row>
    <row r="9" spans="1:14" ht="16.5" customHeight="1">
      <c r="A9" s="22" t="s">
        <v>34</v>
      </c>
      <c r="B9" s="45">
        <v>16006</v>
      </c>
      <c r="C9" s="45">
        <v>15151</v>
      </c>
      <c r="D9" s="45">
        <v>16345</v>
      </c>
      <c r="E9" s="45">
        <v>9414</v>
      </c>
      <c r="F9" s="45">
        <v>11657</v>
      </c>
      <c r="G9" s="45">
        <v>7503</v>
      </c>
      <c r="H9" s="45">
        <v>6990</v>
      </c>
      <c r="I9" s="45">
        <v>16019</v>
      </c>
      <c r="J9" s="45">
        <v>2676</v>
      </c>
      <c r="K9" s="38">
        <f>SUM(B9:J9)</f>
        <v>101761</v>
      </c>
      <c r="L9"/>
      <c r="M9"/>
      <c r="N9"/>
    </row>
    <row r="10" spans="1:14" ht="16.5" customHeight="1">
      <c r="A10" s="22" t="s">
        <v>33</v>
      </c>
      <c r="B10" s="45">
        <v>14</v>
      </c>
      <c r="C10" s="45">
        <v>2</v>
      </c>
      <c r="D10" s="45">
        <v>5</v>
      </c>
      <c r="E10" s="45">
        <v>24</v>
      </c>
      <c r="F10" s="45">
        <v>9</v>
      </c>
      <c r="G10" s="45">
        <v>5</v>
      </c>
      <c r="H10" s="45">
        <v>0</v>
      </c>
      <c r="I10" s="45">
        <v>30</v>
      </c>
      <c r="J10" s="45">
        <v>0</v>
      </c>
      <c r="K10" s="38">
        <f>SUM(B10:J10)</f>
        <v>89</v>
      </c>
      <c r="L10"/>
      <c r="M10"/>
      <c r="N10"/>
    </row>
    <row r="11" spans="1:14" ht="16.5" customHeight="1">
      <c r="A11" s="44" t="s">
        <v>32</v>
      </c>
      <c r="B11" s="43">
        <v>221559</v>
      </c>
      <c r="C11" s="43">
        <v>189713</v>
      </c>
      <c r="D11" s="43">
        <v>247394</v>
      </c>
      <c r="E11" s="43">
        <v>128126</v>
      </c>
      <c r="F11" s="43">
        <v>156382</v>
      </c>
      <c r="G11" s="43">
        <v>180115</v>
      </c>
      <c r="H11" s="43">
        <v>206977</v>
      </c>
      <c r="I11" s="43">
        <v>257434</v>
      </c>
      <c r="J11" s="43">
        <v>80245</v>
      </c>
      <c r="K11" s="38">
        <f>SUM(B11:J11)</f>
        <v>1667945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1.341066649139075</v>
      </c>
      <c r="C15" s="39">
        <v>1.329251972669134</v>
      </c>
      <c r="D15" s="39">
        <v>1.105594395508765</v>
      </c>
      <c r="E15" s="39">
        <v>1.447164320409995</v>
      </c>
      <c r="F15" s="39">
        <v>1.200965784855292</v>
      </c>
      <c r="G15" s="39">
        <v>1.157772631651398</v>
      </c>
      <c r="H15" s="39">
        <v>1.141937724877708</v>
      </c>
      <c r="I15" s="39">
        <v>1.1952724924656</v>
      </c>
      <c r="J15" s="39">
        <v>1.309336082930546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1101896.54</v>
      </c>
      <c r="C17" s="36">
        <f aca="true" t="shared" si="2" ref="C17:J17">C18+C19+C20+C21+C22+C23+C24</f>
        <v>1028104.86</v>
      </c>
      <c r="D17" s="36">
        <f t="shared" si="2"/>
        <v>1212606.7799999998</v>
      </c>
      <c r="E17" s="36">
        <f t="shared" si="2"/>
        <v>728918.35</v>
      </c>
      <c r="F17" s="36">
        <f t="shared" si="2"/>
        <v>780775.49</v>
      </c>
      <c r="G17" s="36">
        <f t="shared" si="2"/>
        <v>842380.61</v>
      </c>
      <c r="H17" s="36">
        <f t="shared" si="2"/>
        <v>761038.1599999998</v>
      </c>
      <c r="I17" s="36">
        <f t="shared" si="2"/>
        <v>1042861.59</v>
      </c>
      <c r="J17" s="36">
        <f t="shared" si="2"/>
        <v>387581.51999999996</v>
      </c>
      <c r="K17" s="36">
        <f aca="true" t="shared" si="3" ref="K17:K24">SUM(B17:J17)</f>
        <v>7886163.899999999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797457.67</v>
      </c>
      <c r="C18" s="30">
        <f t="shared" si="4"/>
        <v>754849.26</v>
      </c>
      <c r="D18" s="30">
        <f t="shared" si="4"/>
        <v>1076471.14</v>
      </c>
      <c r="E18" s="30">
        <f t="shared" si="4"/>
        <v>488819.92</v>
      </c>
      <c r="F18" s="30">
        <f t="shared" si="4"/>
        <v>631490.77</v>
      </c>
      <c r="G18" s="30">
        <f t="shared" si="4"/>
        <v>712873.59</v>
      </c>
      <c r="H18" s="30">
        <f t="shared" si="4"/>
        <v>648041.85</v>
      </c>
      <c r="I18" s="30">
        <f t="shared" si="4"/>
        <v>836119.58</v>
      </c>
      <c r="J18" s="30">
        <f t="shared" si="4"/>
        <v>287230.05</v>
      </c>
      <c r="K18" s="30">
        <f t="shared" si="3"/>
        <v>6233353.83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271986.22</v>
      </c>
      <c r="C19" s="30">
        <f t="shared" si="5"/>
        <v>248535.61</v>
      </c>
      <c r="D19" s="30">
        <f t="shared" si="5"/>
        <v>113669.32</v>
      </c>
      <c r="E19" s="30">
        <f t="shared" si="5"/>
        <v>218582.83</v>
      </c>
      <c r="F19" s="30">
        <f t="shared" si="5"/>
        <v>126908.04</v>
      </c>
      <c r="G19" s="30">
        <f t="shared" si="5"/>
        <v>112471.94</v>
      </c>
      <c r="H19" s="30">
        <f t="shared" si="5"/>
        <v>91981.59</v>
      </c>
      <c r="I19" s="30">
        <f t="shared" si="5"/>
        <v>163271.15</v>
      </c>
      <c r="J19" s="30">
        <f t="shared" si="5"/>
        <v>88850.62</v>
      </c>
      <c r="K19" s="30">
        <f t="shared" si="3"/>
        <v>1436257.3199999998</v>
      </c>
      <c r="L19"/>
      <c r="M19"/>
      <c r="N19"/>
    </row>
    <row r="20" spans="1:14" ht="16.5" customHeight="1">
      <c r="A20" s="18" t="s">
        <v>27</v>
      </c>
      <c r="B20" s="30">
        <v>31217.52</v>
      </c>
      <c r="C20" s="30">
        <v>22037.53</v>
      </c>
      <c r="D20" s="30">
        <v>20249.42</v>
      </c>
      <c r="E20" s="30">
        <v>20402.49</v>
      </c>
      <c r="F20" s="30">
        <v>21035.45</v>
      </c>
      <c r="G20" s="30">
        <v>16241.75</v>
      </c>
      <c r="H20" s="30">
        <v>21421.94</v>
      </c>
      <c r="I20" s="30">
        <v>40788.4</v>
      </c>
      <c r="J20" s="30">
        <v>10159.62</v>
      </c>
      <c r="K20" s="30">
        <f t="shared" si="3"/>
        <v>203554.12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68</v>
      </c>
      <c r="B23" s="30">
        <v>-106.1</v>
      </c>
      <c r="C23" s="30">
        <v>0</v>
      </c>
      <c r="D23" s="30">
        <v>-465.56</v>
      </c>
      <c r="E23" s="30">
        <v>-228.12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-1347.6799999999998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-92559.49999999999</v>
      </c>
      <c r="C27" s="30">
        <f t="shared" si="6"/>
        <v>-51939.92</v>
      </c>
      <c r="D27" s="30">
        <f t="shared" si="6"/>
        <v>-55980.78</v>
      </c>
      <c r="E27" s="30">
        <f t="shared" si="6"/>
        <v>-57303.89999999999</v>
      </c>
      <c r="F27" s="30">
        <f t="shared" si="6"/>
        <v>-33325.16</v>
      </c>
      <c r="G27" s="30">
        <f t="shared" si="6"/>
        <v>-73463.34999999998</v>
      </c>
      <c r="H27" s="30">
        <f t="shared" si="6"/>
        <v>-5279.790000000001</v>
      </c>
      <c r="I27" s="30">
        <f t="shared" si="6"/>
        <v>-63313.92999999999</v>
      </c>
      <c r="J27" s="30">
        <f t="shared" si="6"/>
        <v>-19487.789999999997</v>
      </c>
      <c r="K27" s="30">
        <f aca="true" t="shared" si="7" ref="K27:K35">SUM(B27:J27)</f>
        <v>-452654.11999999994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-116350.41999999998</v>
      </c>
      <c r="C28" s="30">
        <f t="shared" si="8"/>
        <v>-72104.91</v>
      </c>
      <c r="D28" s="30">
        <f t="shared" si="8"/>
        <v>-86781.4</v>
      </c>
      <c r="E28" s="30">
        <f t="shared" si="8"/>
        <v>-96125.35999999999</v>
      </c>
      <c r="F28" s="30">
        <f t="shared" si="8"/>
        <v>-51290.8</v>
      </c>
      <c r="G28" s="30">
        <f t="shared" si="8"/>
        <v>-90733.82999999999</v>
      </c>
      <c r="H28" s="30">
        <f t="shared" si="8"/>
        <v>-43055.14</v>
      </c>
      <c r="I28" s="30">
        <f t="shared" si="8"/>
        <v>-89677.14</v>
      </c>
      <c r="J28" s="30">
        <f t="shared" si="8"/>
        <v>-17695.68</v>
      </c>
      <c r="K28" s="30">
        <f t="shared" si="7"/>
        <v>-663814.68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-70426.4</v>
      </c>
      <c r="C29" s="30">
        <f aca="true" t="shared" si="9" ref="C29:J29">-ROUND((C9)*$E$3,2)</f>
        <v>-66664.4</v>
      </c>
      <c r="D29" s="30">
        <f t="shared" si="9"/>
        <v>-71918</v>
      </c>
      <c r="E29" s="30">
        <f t="shared" si="9"/>
        <v>-41421.6</v>
      </c>
      <c r="F29" s="30">
        <f t="shared" si="9"/>
        <v>-51290.8</v>
      </c>
      <c r="G29" s="30">
        <f t="shared" si="9"/>
        <v>-33013.2</v>
      </c>
      <c r="H29" s="30">
        <f t="shared" si="9"/>
        <v>-30756</v>
      </c>
      <c r="I29" s="30">
        <f t="shared" si="9"/>
        <v>-70483.6</v>
      </c>
      <c r="J29" s="30">
        <f t="shared" si="9"/>
        <v>-11774.4</v>
      </c>
      <c r="K29" s="30">
        <f t="shared" si="7"/>
        <v>-447748.4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-1355.2</v>
      </c>
      <c r="C31" s="30">
        <v>-646.8</v>
      </c>
      <c r="D31" s="30">
        <v>-1069.2</v>
      </c>
      <c r="E31" s="30">
        <v>-585.2</v>
      </c>
      <c r="F31" s="26">
        <v>0</v>
      </c>
      <c r="G31" s="30">
        <v>-369.6</v>
      </c>
      <c r="H31" s="30">
        <v>-239.94</v>
      </c>
      <c r="I31" s="30">
        <v>-374.43</v>
      </c>
      <c r="J31" s="30">
        <v>-115.52</v>
      </c>
      <c r="K31" s="30">
        <f t="shared" si="7"/>
        <v>-4755.89</v>
      </c>
      <c r="L31"/>
      <c r="M31"/>
      <c r="N31"/>
    </row>
    <row r="32" spans="1:14" ht="16.5" customHeight="1">
      <c r="A32" s="25" t="s">
        <v>20</v>
      </c>
      <c r="B32" s="30">
        <v>-44568.82</v>
      </c>
      <c r="C32" s="30">
        <v>-4793.71</v>
      </c>
      <c r="D32" s="30">
        <v>-13794.2</v>
      </c>
      <c r="E32" s="30">
        <v>-54118.56</v>
      </c>
      <c r="F32" s="26">
        <v>0</v>
      </c>
      <c r="G32" s="30">
        <v>-57351.03</v>
      </c>
      <c r="H32" s="30">
        <v>-12059.2</v>
      </c>
      <c r="I32" s="30">
        <v>-18819.11</v>
      </c>
      <c r="J32" s="30">
        <v>-5805.76</v>
      </c>
      <c r="K32" s="30">
        <f t="shared" si="7"/>
        <v>-211310.39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-202.2</v>
      </c>
      <c r="G33" s="27">
        <f t="shared" si="10"/>
        <v>-404.4</v>
      </c>
      <c r="H33" s="27">
        <f t="shared" si="10"/>
        <v>-1752.4</v>
      </c>
      <c r="I33" s="27">
        <f t="shared" si="10"/>
        <v>-1213.2</v>
      </c>
      <c r="J33" s="27">
        <f t="shared" si="10"/>
        <v>-5354.67</v>
      </c>
      <c r="K33" s="30">
        <f t="shared" si="7"/>
        <v>-27423.47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30">
        <v>-202.2</v>
      </c>
      <c r="G39" s="30">
        <v>-404.4</v>
      </c>
      <c r="H39" s="30">
        <v>-1752.4</v>
      </c>
      <c r="I39" s="30">
        <v>-1213.2</v>
      </c>
      <c r="J39" s="17">
        <v>0</v>
      </c>
      <c r="K39" s="30">
        <f>SUM(B39:J39)</f>
        <v>-3572.2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23790.92</v>
      </c>
      <c r="C45" s="27">
        <v>20164.99</v>
      </c>
      <c r="D45" s="27">
        <v>49297.22</v>
      </c>
      <c r="E45" s="27">
        <v>38821.46</v>
      </c>
      <c r="F45" s="27">
        <v>18167.84</v>
      </c>
      <c r="G45" s="27">
        <v>17674.88</v>
      </c>
      <c r="H45" s="27">
        <v>39527.75</v>
      </c>
      <c r="I45" s="27">
        <v>27576.41</v>
      </c>
      <c r="J45" s="27">
        <v>3562.56</v>
      </c>
      <c r="K45" s="27">
        <f>SUM(B45:J45)</f>
        <v>238584.03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1009337.04</v>
      </c>
      <c r="C47" s="27">
        <f aca="true" t="shared" si="11" ref="C47:J47">IF(C17+C27+C48&lt;0,0,C17+C27+C48)</f>
        <v>976164.94</v>
      </c>
      <c r="D47" s="27">
        <f t="shared" si="11"/>
        <v>1156625.9999999998</v>
      </c>
      <c r="E47" s="27">
        <f t="shared" si="11"/>
        <v>671614.45</v>
      </c>
      <c r="F47" s="27">
        <f t="shared" si="11"/>
        <v>747450.33</v>
      </c>
      <c r="G47" s="27">
        <f t="shared" si="11"/>
        <v>768917.26</v>
      </c>
      <c r="H47" s="27">
        <f t="shared" si="11"/>
        <v>755758.3699999998</v>
      </c>
      <c r="I47" s="27">
        <f t="shared" si="11"/>
        <v>979547.6599999999</v>
      </c>
      <c r="J47" s="27">
        <f t="shared" si="11"/>
        <v>368093.73</v>
      </c>
      <c r="K47" s="20">
        <f>SUM(B47:J47)</f>
        <v>7433509.779999999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1009337.03</v>
      </c>
      <c r="C53" s="10">
        <f t="shared" si="13"/>
        <v>976164.94</v>
      </c>
      <c r="D53" s="10">
        <f t="shared" si="13"/>
        <v>1156626</v>
      </c>
      <c r="E53" s="10">
        <f t="shared" si="13"/>
        <v>671614.45</v>
      </c>
      <c r="F53" s="10">
        <f t="shared" si="13"/>
        <v>747450.33</v>
      </c>
      <c r="G53" s="10">
        <f t="shared" si="13"/>
        <v>768917.26</v>
      </c>
      <c r="H53" s="10">
        <f t="shared" si="13"/>
        <v>755758.37</v>
      </c>
      <c r="I53" s="10">
        <f>SUM(I54:I66)</f>
        <v>979547.6499999999</v>
      </c>
      <c r="J53" s="10">
        <f t="shared" si="13"/>
        <v>368093.73</v>
      </c>
      <c r="K53" s="5">
        <f>SUM(K54:K66)</f>
        <v>7433509.76</v>
      </c>
      <c r="L53" s="9"/>
    </row>
    <row r="54" spans="1:11" ht="16.5" customHeight="1">
      <c r="A54" s="7" t="s">
        <v>59</v>
      </c>
      <c r="B54" s="8">
        <v>881729.65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881729.65</v>
      </c>
    </row>
    <row r="55" spans="1:11" ht="16.5" customHeight="1">
      <c r="A55" s="7" t="s">
        <v>60</v>
      </c>
      <c r="B55" s="8">
        <v>127607.38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127607.38</v>
      </c>
    </row>
    <row r="56" spans="1:11" ht="16.5" customHeight="1">
      <c r="A56" s="7" t="s">
        <v>4</v>
      </c>
      <c r="B56" s="6">
        <v>0</v>
      </c>
      <c r="C56" s="8">
        <v>976164.94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976164.94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1156626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1156626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671614.45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671614.45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747450.33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747450.33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768917.26</v>
      </c>
      <c r="H60" s="6">
        <v>0</v>
      </c>
      <c r="I60" s="6">
        <v>0</v>
      </c>
      <c r="J60" s="6">
        <v>0</v>
      </c>
      <c r="K60" s="5">
        <f t="shared" si="14"/>
        <v>768917.26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755758.37</v>
      </c>
      <c r="I61" s="6">
        <v>0</v>
      </c>
      <c r="J61" s="6">
        <v>0</v>
      </c>
      <c r="K61" s="5">
        <f t="shared" si="14"/>
        <v>755758.37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354483.92</v>
      </c>
      <c r="J63" s="6">
        <v>0</v>
      </c>
      <c r="K63" s="5">
        <f t="shared" si="14"/>
        <v>354483.92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625063.73</v>
      </c>
      <c r="J64" s="6">
        <v>0</v>
      </c>
      <c r="K64" s="5">
        <f t="shared" si="14"/>
        <v>625063.73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368093.73</v>
      </c>
      <c r="K65" s="5">
        <f t="shared" si="14"/>
        <v>368093.73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2021-01-31T23:53:39Z</dcterms:modified>
  <cp:category/>
  <cp:version/>
  <cp:contentType/>
  <cp:contentStatus/>
</cp:coreProperties>
</file>