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<sst xmlns="http://schemas.openxmlformats.org/spreadsheetml/2006/main" count="74" uniqueCount="73">
  <si>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</si>
  <si>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</si>
  <si>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</si>
  <si>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</si>
  <si>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</si>
  <si>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</si>
  <si>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</si>
  <si>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</si>
  <si>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</si>
  <si>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</si>
  <si>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</si>
  <si>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</si>
  <si>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</si>
  <si>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</si>
  <si>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</si>
  <si>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</si>
  <si>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</si>
  <si>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</si>
  <si>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</si>
  <si>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</si>
  <si>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</si>
  <si>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</si>
  <si>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</si>
  <si>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</si>
  <si>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</si>
  <si>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</si>
  <si>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</si>
  <si>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</si>
  <si>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</si>
  <si>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</si>
  <si>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</si>
  <si>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</si>
  <si>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</si>
  <si>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</si>
  <si>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</si>
  <si>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</si>
  <si>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</si>
  <si>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</si>
  <si>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</si>
  <si>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</si>
  <si>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</si>
  <si>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</si>
  <si>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</si>
  <si>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</si>
  <si>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</si>
  <si>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</si>
  <si>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</si>
  <si>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</si>
  <si>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</si>
  <si>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</si>
  <si>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</si>
  <si>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</si>
  <si>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</si>
  <si>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</si>
  <si>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</si>
  <si>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</si>
  <si>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</si>
  <si>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</si>
  <si>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</si>
  <si>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</si>
  <si>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</si>
  <si>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</si>
  <si>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</si>
  <si>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</si>
  <si>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</si>
  <si>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</si>
  <si>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</si>
  <si>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</si>
  <si>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</si>
  <si>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</si>
  <si>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</si>
  <si>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</si>
  <si>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20/01/21 - VENCIMENTO 28/01/21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</si>
</sst>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242703</v>
      </c>
      <c r="C7" s="47">
        <f t="shared" si="0"/>
        <v>207794</v>
      </c>
      <c r="D7" s="47">
        <f t="shared" si="0"/>
        <v>267972</v>
      </c>
      <c r="E7" s="47">
        <f t="shared" si="0"/>
        <v>139847</v>
      </c>
      <c r="F7" s="47">
        <f t="shared" si="0"/>
        <v>168354</v>
      </c>
      <c r="G7" s="47">
        <f t="shared" si="0"/>
        <v>187559</v>
      </c>
      <c r="H7" s="47">
        <f t="shared" si="0"/>
        <v>216247</v>
      </c>
      <c r="I7" s="47">
        <f t="shared" si="0"/>
        <v>277368</v>
      </c>
      <c r="J7" s="47">
        <f t="shared" si="0"/>
        <v>83163</v>
      </c>
      <c r="K7" s="47">
        <f t="shared" si="0"/>
        <v>1791007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15588</v>
      </c>
      <c r="C8" s="45">
        <f t="shared" si="1"/>
        <v>14613</v>
      </c>
      <c r="D8" s="45">
        <f t="shared" si="1"/>
        <v>15684</v>
      </c>
      <c r="E8" s="45">
        <f t="shared" si="1"/>
        <v>9261</v>
      </c>
      <c r="F8" s="45">
        <f t="shared" si="1"/>
        <v>11128</v>
      </c>
      <c r="G8" s="45">
        <f t="shared" si="1"/>
        <v>7235</v>
      </c>
      <c r="H8" s="45">
        <f t="shared" si="1"/>
        <v>6458</v>
      </c>
      <c r="I8" s="45">
        <f t="shared" si="1"/>
        <v>15519</v>
      </c>
      <c r="J8" s="45">
        <f t="shared" si="1"/>
        <v>2558</v>
      </c>
      <c r="K8" s="38">
        <f>SUM(B8:J8)</f>
        <v>98044</v>
      </c>
      <c r="L8"/>
      <c r="M8"/>
      <c r="N8"/>
    </row>
    <row r="9" spans="1:14" ht="16.5" customHeight="1">
      <c r="A9" s="22" t="s">
        <v>35</v>
      </c>
      <c r="B9" s="45">
        <v>15556</v>
      </c>
      <c r="C9" s="45">
        <v>14610</v>
      </c>
      <c r="D9" s="45">
        <v>15682</v>
      </c>
      <c r="E9" s="45">
        <v>9243</v>
      </c>
      <c r="F9" s="45">
        <v>11118</v>
      </c>
      <c r="G9" s="45">
        <v>7234</v>
      </c>
      <c r="H9" s="45">
        <v>6458</v>
      </c>
      <c r="I9" s="45">
        <v>15487</v>
      </c>
      <c r="J9" s="45">
        <v>2558</v>
      </c>
      <c r="K9" s="38">
        <f>SUM(B9:J9)</f>
        <v>97946</v>
      </c>
      <c r="L9"/>
      <c r="M9"/>
      <c r="N9"/>
    </row>
    <row r="10" spans="1:14" ht="16.5" customHeight="1">
      <c r="A10" s="22" t="s">
        <v>34</v>
      </c>
      <c r="B10" s="45">
        <v>32</v>
      </c>
      <c r="C10" s="45">
        <v>3</v>
      </c>
      <c r="D10" s="45">
        <v>2</v>
      </c>
      <c r="E10" s="45">
        <v>18</v>
      </c>
      <c r="F10" s="45">
        <v>10</v>
      </c>
      <c r="G10" s="45">
        <v>1</v>
      </c>
      <c r="H10" s="45">
        <v>0</v>
      </c>
      <c r="I10" s="45">
        <v>32</v>
      </c>
      <c r="J10" s="45">
        <v>0</v>
      </c>
      <c r="K10" s="38">
        <f>SUM(B10:J10)</f>
        <v>98</v>
      </c>
      <c r="L10"/>
      <c r="M10"/>
      <c r="N10"/>
    </row>
    <row r="11" spans="1:14" ht="16.5" customHeight="1">
      <c r="A11" s="44" t="s">
        <v>33</v>
      </c>
      <c r="B11" s="43">
        <v>227115</v>
      </c>
      <c r="C11" s="43">
        <v>193181</v>
      </c>
      <c r="D11" s="43">
        <v>252288</v>
      </c>
      <c r="E11" s="43">
        <v>130586</v>
      </c>
      <c r="F11" s="43">
        <v>157226</v>
      </c>
      <c r="G11" s="43">
        <v>180324</v>
      </c>
      <c r="H11" s="43">
        <v>209789</v>
      </c>
      <c r="I11" s="43">
        <v>261849</v>
      </c>
      <c r="J11" s="43">
        <v>80605</v>
      </c>
      <c r="K11" s="38">
        <f>SUM(B11:J11)</f>
        <v>1692963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1.306792670179262</v>
      </c>
      <c r="C15" s="39">
        <v>1.318503767589298</v>
      </c>
      <c r="D15" s="39">
        <v>1.092525416324304</v>
      </c>
      <c r="E15" s="39">
        <v>1.430360262385828</v>
      </c>
      <c r="F15" s="39">
        <v>1.194902071285273</v>
      </c>
      <c r="G15" s="39">
        <v>1.163949610758347</v>
      </c>
      <c r="H15" s="39">
        <v>1.127501685795884</v>
      </c>
      <c r="I15" s="39">
        <v>1.180466345184605</v>
      </c>
      <c r="J15" s="39">
        <v>1.31108017028475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1096065.2</v>
      </c>
      <c r="C17" s="36">
        <f aca="true" t="shared" si="2" ref="C17:J17">C18+C19+C20+C21+C22+C23+C24</f>
        <v>1034151.23</v>
      </c>
      <c r="D17" s="36">
        <f t="shared" si="2"/>
        <v>1218037.34</v>
      </c>
      <c r="E17" s="36">
        <f t="shared" si="2"/>
        <v>732345.86</v>
      </c>
      <c r="F17" s="36">
        <f t="shared" si="2"/>
        <v>778342.3</v>
      </c>
      <c r="G17" s="36">
        <f t="shared" si="2"/>
        <v>846683.52</v>
      </c>
      <c r="H17" s="36">
        <f t="shared" si="2"/>
        <v>759292.74</v>
      </c>
      <c r="I17" s="36">
        <f t="shared" si="2"/>
        <v>1044359.5699999998</v>
      </c>
      <c r="J17" s="36">
        <f t="shared" si="2"/>
        <v>389426.56</v>
      </c>
      <c r="K17" s="36">
        <f aca="true" t="shared" si="3" ref="K17:K24">SUM(B17:J17)</f>
        <v>7898704.319999999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814656.89</v>
      </c>
      <c r="C18" s="30">
        <f t="shared" si="4"/>
        <v>765637.77</v>
      </c>
      <c r="D18" s="30">
        <f t="shared" si="4"/>
        <v>1093727.72</v>
      </c>
      <c r="E18" s="30">
        <f t="shared" si="4"/>
        <v>496932.33</v>
      </c>
      <c r="F18" s="30">
        <f t="shared" si="4"/>
        <v>632640.66</v>
      </c>
      <c r="G18" s="30">
        <f t="shared" si="4"/>
        <v>712630.42</v>
      </c>
      <c r="H18" s="30">
        <f t="shared" si="4"/>
        <v>654947.29</v>
      </c>
      <c r="I18" s="30">
        <f t="shared" si="4"/>
        <v>847997.19</v>
      </c>
      <c r="J18" s="30">
        <f t="shared" si="4"/>
        <v>288068.32</v>
      </c>
      <c r="K18" s="30">
        <f t="shared" si="3"/>
        <v>6307238.59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249930.76</v>
      </c>
      <c r="C19" s="30">
        <f t="shared" si="5"/>
        <v>243858.51</v>
      </c>
      <c r="D19" s="30">
        <f t="shared" si="5"/>
        <v>101197.61</v>
      </c>
      <c r="E19" s="30">
        <f t="shared" si="5"/>
        <v>213859.93</v>
      </c>
      <c r="F19" s="30">
        <f t="shared" si="5"/>
        <v>123302.98</v>
      </c>
      <c r="G19" s="30">
        <f t="shared" si="5"/>
        <v>116835.48</v>
      </c>
      <c r="H19" s="30">
        <f t="shared" si="5"/>
        <v>83506.88</v>
      </c>
      <c r="I19" s="30">
        <f t="shared" si="5"/>
        <v>153034.95</v>
      </c>
      <c r="J19" s="30">
        <f t="shared" si="5"/>
        <v>89612.34</v>
      </c>
      <c r="K19" s="30">
        <f t="shared" si="3"/>
        <v>1375139.44</v>
      </c>
      <c r="L19"/>
      <c r="M19"/>
      <c r="N19"/>
    </row>
    <row r="20" spans="1:14" ht="16.5" customHeight="1">
      <c r="A20" s="18" t="s">
        <v>28</v>
      </c>
      <c r="B20" s="30">
        <v>30560.72</v>
      </c>
      <c r="C20" s="30">
        <v>21972.49</v>
      </c>
      <c r="D20" s="30">
        <v>20545.94</v>
      </c>
      <c r="E20" s="30">
        <v>20212.37</v>
      </c>
      <c r="F20" s="30">
        <v>21057.43</v>
      </c>
      <c r="G20" s="30">
        <v>15985.97</v>
      </c>
      <c r="H20" s="30">
        <v>21348.5</v>
      </c>
      <c r="I20" s="30">
        <v>40644.97</v>
      </c>
      <c r="J20" s="30">
        <v>10404.67</v>
      </c>
      <c r="K20" s="30">
        <f t="shared" si="3"/>
        <v>202733.06000000003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-424.4</v>
      </c>
      <c r="C23" s="30">
        <v>0</v>
      </c>
      <c r="D23" s="30">
        <v>-116.39</v>
      </c>
      <c r="E23" s="30">
        <v>0</v>
      </c>
      <c r="F23" s="30">
        <v>0</v>
      </c>
      <c r="G23" s="30">
        <v>-109.58</v>
      </c>
      <c r="H23" s="30">
        <v>-102.71</v>
      </c>
      <c r="I23" s="30">
        <v>0</v>
      </c>
      <c r="J23" s="30">
        <v>0</v>
      </c>
      <c r="K23" s="30">
        <f t="shared" si="3"/>
        <v>-753.08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-122716.17</v>
      </c>
      <c r="C27" s="30">
        <f t="shared" si="6"/>
        <v>-69417.7</v>
      </c>
      <c r="D27" s="30">
        <f t="shared" si="6"/>
        <v>-102495.91</v>
      </c>
      <c r="E27" s="30">
        <f t="shared" si="6"/>
        <v>-105892.98</v>
      </c>
      <c r="F27" s="30">
        <f t="shared" si="6"/>
        <v>-48919.2</v>
      </c>
      <c r="G27" s="30">
        <f t="shared" si="6"/>
        <v>-107403.36</v>
      </c>
      <c r="H27" s="30">
        <f t="shared" si="6"/>
        <v>-42969.100000000006</v>
      </c>
      <c r="I27" s="30">
        <f t="shared" si="6"/>
        <v>-90855.05000000002</v>
      </c>
      <c r="J27" s="30">
        <f t="shared" si="6"/>
        <v>-23616.68</v>
      </c>
      <c r="K27" s="30">
        <f aca="true" t="shared" si="7" ref="K27:K35">SUM(B27:J27)</f>
        <v>-714286.1500000001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-122716.17</v>
      </c>
      <c r="C28" s="30">
        <f t="shared" si="8"/>
        <v>-69417.7</v>
      </c>
      <c r="D28" s="30">
        <f t="shared" si="8"/>
        <v>-83999.31</v>
      </c>
      <c r="E28" s="30">
        <f t="shared" si="8"/>
        <v>-105892.98</v>
      </c>
      <c r="F28" s="30">
        <f t="shared" si="8"/>
        <v>-48919.2</v>
      </c>
      <c r="G28" s="30">
        <f t="shared" si="8"/>
        <v>-107403.36</v>
      </c>
      <c r="H28" s="30">
        <f t="shared" si="8"/>
        <v>-42969.100000000006</v>
      </c>
      <c r="I28" s="30">
        <f t="shared" si="8"/>
        <v>-90855.05000000002</v>
      </c>
      <c r="J28" s="30">
        <f t="shared" si="8"/>
        <v>-18262.010000000002</v>
      </c>
      <c r="K28" s="30">
        <f t="shared" si="7"/>
        <v>-690434.88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-68446.4</v>
      </c>
      <c r="C29" s="30">
        <f aca="true" t="shared" si="9" ref="C29:J29">-ROUND((C9)*$E$3,2)</f>
        <v>-64284</v>
      </c>
      <c r="D29" s="30">
        <f t="shared" si="9"/>
        <v>-69000.8</v>
      </c>
      <c r="E29" s="30">
        <f t="shared" si="9"/>
        <v>-40669.2</v>
      </c>
      <c r="F29" s="30">
        <f t="shared" si="9"/>
        <v>-48919.2</v>
      </c>
      <c r="G29" s="30">
        <f t="shared" si="9"/>
        <v>-31829.6</v>
      </c>
      <c r="H29" s="30">
        <f t="shared" si="9"/>
        <v>-28415.2</v>
      </c>
      <c r="I29" s="30">
        <f t="shared" si="9"/>
        <v>-68142.8</v>
      </c>
      <c r="J29" s="30">
        <f t="shared" si="9"/>
        <v>-11255.2</v>
      </c>
      <c r="K29" s="30">
        <f t="shared" si="7"/>
        <v>-430962.4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-1416.8</v>
      </c>
      <c r="C31" s="30">
        <v>-369.6</v>
      </c>
      <c r="D31" s="30">
        <v>-646.8</v>
      </c>
      <c r="E31" s="30">
        <v>-523.6</v>
      </c>
      <c r="F31" s="26">
        <v>0</v>
      </c>
      <c r="G31" s="30">
        <v>-215.6</v>
      </c>
      <c r="H31" s="30">
        <v>-157.2</v>
      </c>
      <c r="I31" s="30">
        <v>-245.32</v>
      </c>
      <c r="J31" s="30">
        <v>-75.68</v>
      </c>
      <c r="K31" s="30">
        <f t="shared" si="7"/>
        <v>-3650.5999999999995</v>
      </c>
      <c r="L31"/>
      <c r="M31"/>
      <c r="N31"/>
    </row>
    <row r="32" spans="1:14" ht="16.5" customHeight="1">
      <c r="A32" s="25" t="s">
        <v>21</v>
      </c>
      <c r="B32" s="30">
        <v>-52852.97</v>
      </c>
      <c r="C32" s="30">
        <v>-4764.1</v>
      </c>
      <c r="D32" s="30">
        <v>-14351.71</v>
      </c>
      <c r="E32" s="30">
        <v>-64700.18</v>
      </c>
      <c r="F32" s="26">
        <v>0</v>
      </c>
      <c r="G32" s="30">
        <v>-75358.16</v>
      </c>
      <c r="H32" s="30">
        <v>-14396.7</v>
      </c>
      <c r="I32" s="30">
        <v>-22466.93</v>
      </c>
      <c r="J32" s="30">
        <v>-6931.13</v>
      </c>
      <c r="K32" s="30">
        <f t="shared" si="7"/>
        <v>-255821.88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973349.0299999999</v>
      </c>
      <c r="C47" s="27">
        <f aca="true" t="shared" si="11" ref="C47:J47">IF(C17+C27+C48&lt;0,0,C17+C27+C48)</f>
        <v>964733.53</v>
      </c>
      <c r="D47" s="27">
        <f t="shared" si="11"/>
        <v>1115541.4300000002</v>
      </c>
      <c r="E47" s="27">
        <f t="shared" si="11"/>
        <v>626452.88</v>
      </c>
      <c r="F47" s="27">
        <f t="shared" si="11"/>
        <v>729423.1000000001</v>
      </c>
      <c r="G47" s="27">
        <f t="shared" si="11"/>
        <v>739280.16</v>
      </c>
      <c r="H47" s="27">
        <f t="shared" si="11"/>
        <v>716323.64</v>
      </c>
      <c r="I47" s="27">
        <f t="shared" si="11"/>
        <v>953504.5199999998</v>
      </c>
      <c r="J47" s="27">
        <f t="shared" si="11"/>
        <v>365809.88</v>
      </c>
      <c r="K47" s="20">
        <f>SUM(B47:J47)</f>
        <v>7184418.17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973349.04</v>
      </c>
      <c r="C53" s="10">
        <f t="shared" si="13"/>
        <v>964733.54</v>
      </c>
      <c r="D53" s="10">
        <f t="shared" si="13"/>
        <v>1115541.43</v>
      </c>
      <c r="E53" s="10">
        <f t="shared" si="13"/>
        <v>626452.88</v>
      </c>
      <c r="F53" s="10">
        <f t="shared" si="13"/>
        <v>729423.1</v>
      </c>
      <c r="G53" s="10">
        <f t="shared" si="13"/>
        <v>739280.17</v>
      </c>
      <c r="H53" s="10">
        <f t="shared" si="13"/>
        <v>716323.65</v>
      </c>
      <c r="I53" s="10">
        <f>SUM(I54:I66)</f>
        <v>953504.52</v>
      </c>
      <c r="J53" s="10">
        <f t="shared" si="13"/>
        <v>365809.88</v>
      </c>
      <c r="K53" s="5">
        <f>SUM(K54:K66)</f>
        <v>7184418.21</v>
      </c>
      <c r="L53" s="9"/>
    </row>
    <row r="54" spans="1:11" ht="16.5" customHeight="1">
      <c r="A54" s="7" t="s">
        <v>60</v>
      </c>
      <c r="B54" s="8">
        <v>850220.39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850220.39</v>
      </c>
    </row>
    <row r="55" spans="1:11" ht="16.5" customHeight="1">
      <c r="A55" s="7" t="s">
        <v>61</v>
      </c>
      <c r="B55" s="8">
        <v>123128.65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123128.65</v>
      </c>
    </row>
    <row r="56" spans="1:11" ht="16.5" customHeight="1">
      <c r="A56" s="7" t="s">
        <v>4</v>
      </c>
      <c r="B56" s="6">
        <v>0</v>
      </c>
      <c r="C56" s="8">
        <v>964733.54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964733.54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1115541.43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1115541.43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626452.88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626452.88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729423.1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729423.1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739280.17</v>
      </c>
      <c r="H60" s="6">
        <v>0</v>
      </c>
      <c r="I60" s="6">
        <v>0</v>
      </c>
      <c r="J60" s="6">
        <v>0</v>
      </c>
      <c r="K60" s="5">
        <f t="shared" si="14"/>
        <v>739280.17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716323.65</v>
      </c>
      <c r="I61" s="6">
        <v>0</v>
      </c>
      <c r="J61" s="6">
        <v>0</v>
      </c>
      <c r="K61" s="5">
        <f t="shared" si="14"/>
        <v>716323.65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346217.49</v>
      </c>
      <c r="J63" s="6">
        <v>0</v>
      </c>
      <c r="K63" s="5">
        <f t="shared" si="14"/>
        <v>346217.49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607287.03</v>
      </c>
      <c r="J64" s="6">
        <v>0</v>
      </c>
      <c r="K64" s="5">
        <f t="shared" si="14"/>
        <v>607287.03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365809.88</v>
      </c>
      <c r="K65" s="5">
        <f t="shared" si="14"/>
        <v>365809.88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2021-01-27T18:11:16Z</dcterms:modified>
  <cp:category/>
  <cp:version/>
  <cp:contentType/>
  <cp:contentStatus/>
</cp:coreProperties>
</file>