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<sst xmlns="http://schemas.openxmlformats.org/spreadsheetml/2006/main" count="74" uniqueCount="73">
  <si>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</si>
  <si>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</si>
  <si>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</si>
  <si>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</si>
  <si>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</si>
  <si>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</si>
  <si>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</si>
  <si>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</si>
  <si>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</si>
  <si>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</si>
  <si>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</si>
  <si>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</si>
  <si>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</si>
  <si>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</si>
  <si>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</si>
  <si>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</si>
  <si>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</si>
  <si>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</si>
  <si>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</si>
  <si>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</si>
  <si>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</si>
  <si>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</si>
  <si>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</si>
  <si>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</si>
  <si>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</si>
  <si>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</si>
  <si>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</si>
  <si>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</si>
  <si>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</si>
  <si>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</si>
  <si>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</si>
  <si>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</si>
  <si>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</si>
  <si>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</si>
  <si>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</si>
  <si>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</si>
  <si>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</si>
  <si>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</si>
  <si>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</si>
  <si>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</si>
  <si>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</si>
  <si>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</si>
  <si>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</si>
  <si>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</si>
  <si>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</si>
  <si>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</si>
  <si>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</si>
  <si>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</si>
  <si>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</si>
  <si>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</si>
  <si>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</si>
  <si>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</si>
  <si>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</si>
  <si>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</si>
  <si>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</si>
  <si>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</si>
  <si>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</si>
  <si>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</si>
  <si>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</si>
  <si>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</si>
  <si>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</si>
  <si>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</si>
  <si>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</si>
  <si>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</si>
  <si>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</si>
  <si>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</si>
  <si>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</si>
  <si>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</si>
  <si>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</si>
  <si>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</si>
  <si>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</si>
  <si>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</si>
  <si>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16/01/21 - VENCIMENTO 22/01/21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</si>
</sst>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137605</v>
      </c>
      <c r="C7" s="47">
        <f t="shared" si="0"/>
        <v>116024</v>
      </c>
      <c r="D7" s="47">
        <f t="shared" si="0"/>
        <v>170043</v>
      </c>
      <c r="E7" s="47">
        <f t="shared" si="0"/>
        <v>79238</v>
      </c>
      <c r="F7" s="47">
        <f t="shared" si="0"/>
        <v>103492</v>
      </c>
      <c r="G7" s="47">
        <f t="shared" si="0"/>
        <v>124677</v>
      </c>
      <c r="H7" s="47">
        <f t="shared" si="0"/>
        <v>143502</v>
      </c>
      <c r="I7" s="47">
        <f t="shared" si="0"/>
        <v>164717</v>
      </c>
      <c r="J7" s="47">
        <f t="shared" si="0"/>
        <v>36547</v>
      </c>
      <c r="K7" s="47">
        <f t="shared" si="0"/>
        <v>1075845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11039</v>
      </c>
      <c r="C8" s="45">
        <f t="shared" si="1"/>
        <v>10954</v>
      </c>
      <c r="D8" s="45">
        <f t="shared" si="1"/>
        <v>13011</v>
      </c>
      <c r="E8" s="45">
        <f t="shared" si="1"/>
        <v>6656</v>
      </c>
      <c r="F8" s="45">
        <f t="shared" si="1"/>
        <v>7739</v>
      </c>
      <c r="G8" s="45">
        <f t="shared" si="1"/>
        <v>6008</v>
      </c>
      <c r="H8" s="45">
        <f t="shared" si="1"/>
        <v>5577</v>
      </c>
      <c r="I8" s="45">
        <f t="shared" si="1"/>
        <v>11147</v>
      </c>
      <c r="J8" s="45">
        <f t="shared" si="1"/>
        <v>1310</v>
      </c>
      <c r="K8" s="38">
        <f>SUM(B8:J8)</f>
        <v>73441</v>
      </c>
      <c r="L8"/>
      <c r="M8"/>
      <c r="N8"/>
    </row>
    <row r="9" spans="1:14" ht="16.5" customHeight="1">
      <c r="A9" s="22" t="s">
        <v>35</v>
      </c>
      <c r="B9" s="45">
        <v>11025</v>
      </c>
      <c r="C9" s="45">
        <v>10952</v>
      </c>
      <c r="D9" s="45">
        <v>13010</v>
      </c>
      <c r="E9" s="45">
        <v>6636</v>
      </c>
      <c r="F9" s="45">
        <v>7734</v>
      </c>
      <c r="G9" s="45">
        <v>6005</v>
      </c>
      <c r="H9" s="45">
        <v>5577</v>
      </c>
      <c r="I9" s="45">
        <v>11134</v>
      </c>
      <c r="J9" s="45">
        <v>1310</v>
      </c>
      <c r="K9" s="38">
        <f>SUM(B9:J9)</f>
        <v>73383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2</v>
      </c>
      <c r="D10" s="45">
        <v>1</v>
      </c>
      <c r="E10" s="45">
        <v>20</v>
      </c>
      <c r="F10" s="45">
        <v>5</v>
      </c>
      <c r="G10" s="45">
        <v>3</v>
      </c>
      <c r="H10" s="45">
        <v>0</v>
      </c>
      <c r="I10" s="45">
        <v>13</v>
      </c>
      <c r="J10" s="45">
        <v>0</v>
      </c>
      <c r="K10" s="38">
        <f>SUM(B10:J10)</f>
        <v>58</v>
      </c>
      <c r="L10"/>
      <c r="M10"/>
      <c r="N10"/>
    </row>
    <row r="11" spans="1:14" ht="16.5" customHeight="1">
      <c r="A11" s="44" t="s">
        <v>33</v>
      </c>
      <c r="B11" s="43">
        <v>126566</v>
      </c>
      <c r="C11" s="43">
        <v>105070</v>
      </c>
      <c r="D11" s="43">
        <v>157032</v>
      </c>
      <c r="E11" s="43">
        <v>72582</v>
      </c>
      <c r="F11" s="43">
        <v>95753</v>
      </c>
      <c r="G11" s="43">
        <v>118669</v>
      </c>
      <c r="H11" s="43">
        <v>137925</v>
      </c>
      <c r="I11" s="43">
        <v>153570</v>
      </c>
      <c r="J11" s="43">
        <v>35237</v>
      </c>
      <c r="K11" s="38">
        <f>SUM(B11:J11)</f>
        <v>1002404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1.38922306353781</v>
      </c>
      <c r="C15" s="39">
        <v>1.418842213477832</v>
      </c>
      <c r="D15" s="39">
        <v>1.153766657531966</v>
      </c>
      <c r="E15" s="39">
        <v>1.440193023316798</v>
      </c>
      <c r="F15" s="39">
        <v>1.261510052035622</v>
      </c>
      <c r="G15" s="39">
        <v>1.213587669074167</v>
      </c>
      <c r="H15" s="39">
        <v>1.159157818014793</v>
      </c>
      <c r="I15" s="39">
        <v>1.221632435898022</v>
      </c>
      <c r="J15" s="39">
        <v>1.301098274963049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659252.47</v>
      </c>
      <c r="C17" s="36">
        <f aca="true" t="shared" si="2" ref="C17:J17">C18+C19+C20+C21+C22+C23+C24</f>
        <v>626694.58</v>
      </c>
      <c r="D17" s="36">
        <f t="shared" si="2"/>
        <v>818056.33</v>
      </c>
      <c r="E17" s="36">
        <f t="shared" si="2"/>
        <v>419134.85</v>
      </c>
      <c r="F17" s="36">
        <f t="shared" si="2"/>
        <v>507538.06999999995</v>
      </c>
      <c r="G17" s="36">
        <f t="shared" si="2"/>
        <v>587184.66</v>
      </c>
      <c r="H17" s="36">
        <f t="shared" si="2"/>
        <v>519035.61000000004</v>
      </c>
      <c r="I17" s="36">
        <f t="shared" si="2"/>
        <v>644637.1699999999</v>
      </c>
      <c r="J17" s="36">
        <f t="shared" si="2"/>
        <v>171756.31999999998</v>
      </c>
      <c r="K17" s="36">
        <f aca="true" t="shared" si="3" ref="K17:K24">SUM(B17:J17)</f>
        <v>4953290.0600000005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461884.94</v>
      </c>
      <c r="C18" s="30">
        <f t="shared" si="4"/>
        <v>427502.03</v>
      </c>
      <c r="D18" s="30">
        <f t="shared" si="4"/>
        <v>694030.5</v>
      </c>
      <c r="E18" s="30">
        <f t="shared" si="4"/>
        <v>281564.31</v>
      </c>
      <c r="F18" s="30">
        <f t="shared" si="4"/>
        <v>388902.24</v>
      </c>
      <c r="G18" s="30">
        <f t="shared" si="4"/>
        <v>473710.26</v>
      </c>
      <c r="H18" s="30">
        <f t="shared" si="4"/>
        <v>434624.51</v>
      </c>
      <c r="I18" s="30">
        <f t="shared" si="4"/>
        <v>503589.28</v>
      </c>
      <c r="J18" s="30">
        <f t="shared" si="4"/>
        <v>126595.15</v>
      </c>
      <c r="K18" s="30">
        <f t="shared" si="3"/>
        <v>3792403.22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179776.27</v>
      </c>
      <c r="C19" s="30">
        <f t="shared" si="5"/>
        <v>179055.9</v>
      </c>
      <c r="D19" s="30">
        <f t="shared" si="5"/>
        <v>106718.75</v>
      </c>
      <c r="E19" s="30">
        <f t="shared" si="5"/>
        <v>123942.64</v>
      </c>
      <c r="F19" s="30">
        <f t="shared" si="5"/>
        <v>101701.85</v>
      </c>
      <c r="G19" s="30">
        <f t="shared" si="5"/>
        <v>101178.67</v>
      </c>
      <c r="H19" s="30">
        <f t="shared" si="5"/>
        <v>69173.89</v>
      </c>
      <c r="I19" s="30">
        <f t="shared" si="5"/>
        <v>111611.72</v>
      </c>
      <c r="J19" s="30">
        <f t="shared" si="5"/>
        <v>38117.58</v>
      </c>
      <c r="K19" s="30">
        <f t="shared" si="3"/>
        <v>1011277.2699999999</v>
      </c>
      <c r="L19"/>
      <c r="M19"/>
      <c r="N19"/>
    </row>
    <row r="20" spans="1:14" ht="16.5" customHeight="1">
      <c r="A20" s="18" t="s">
        <v>28</v>
      </c>
      <c r="B20" s="30">
        <v>16250.03</v>
      </c>
      <c r="C20" s="30">
        <v>17454.19</v>
      </c>
      <c r="D20" s="30">
        <v>14624.62</v>
      </c>
      <c r="E20" s="30">
        <v>12742.91</v>
      </c>
      <c r="F20" s="30">
        <v>15592.75</v>
      </c>
      <c r="G20" s="30">
        <v>11283.24</v>
      </c>
      <c r="H20" s="30">
        <v>15644.43</v>
      </c>
      <c r="I20" s="30">
        <v>26753.71</v>
      </c>
      <c r="J20" s="30">
        <v>5702.36</v>
      </c>
      <c r="K20" s="30">
        <f t="shared" si="3"/>
        <v>136048.24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-456.24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-784.98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-48510</v>
      </c>
      <c r="C27" s="30">
        <f t="shared" si="6"/>
        <v>-48188.8</v>
      </c>
      <c r="D27" s="30">
        <f t="shared" si="6"/>
        <v>-75740.6</v>
      </c>
      <c r="E27" s="30">
        <f t="shared" si="6"/>
        <v>-29198.4</v>
      </c>
      <c r="F27" s="30">
        <f t="shared" si="6"/>
        <v>-34029.6</v>
      </c>
      <c r="G27" s="30">
        <f t="shared" si="6"/>
        <v>-26422</v>
      </c>
      <c r="H27" s="30">
        <f t="shared" si="6"/>
        <v>-24538.8</v>
      </c>
      <c r="I27" s="30">
        <f t="shared" si="6"/>
        <v>-48989.6</v>
      </c>
      <c r="J27" s="30">
        <f t="shared" si="6"/>
        <v>-11118.67</v>
      </c>
      <c r="K27" s="30">
        <f aca="true" t="shared" si="7" ref="K27:K35">SUM(B27:J27)</f>
        <v>-346736.47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-48510</v>
      </c>
      <c r="C28" s="30">
        <f t="shared" si="8"/>
        <v>-48188.8</v>
      </c>
      <c r="D28" s="30">
        <f t="shared" si="8"/>
        <v>-57244</v>
      </c>
      <c r="E28" s="30">
        <f t="shared" si="8"/>
        <v>-29198.4</v>
      </c>
      <c r="F28" s="30">
        <f t="shared" si="8"/>
        <v>-34029.6</v>
      </c>
      <c r="G28" s="30">
        <f t="shared" si="8"/>
        <v>-26422</v>
      </c>
      <c r="H28" s="30">
        <f t="shared" si="8"/>
        <v>-24538.8</v>
      </c>
      <c r="I28" s="30">
        <f t="shared" si="8"/>
        <v>-48989.6</v>
      </c>
      <c r="J28" s="30">
        <f t="shared" si="8"/>
        <v>-5764</v>
      </c>
      <c r="K28" s="30">
        <f t="shared" si="7"/>
        <v>-322885.19999999995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-48510</v>
      </c>
      <c r="C29" s="30">
        <f aca="true" t="shared" si="9" ref="C29:J29">-ROUND((C9)*$E$3,2)</f>
        <v>-48188.8</v>
      </c>
      <c r="D29" s="30">
        <f t="shared" si="9"/>
        <v>-57244</v>
      </c>
      <c r="E29" s="30">
        <f t="shared" si="9"/>
        <v>-29198.4</v>
      </c>
      <c r="F29" s="30">
        <f t="shared" si="9"/>
        <v>-34029.6</v>
      </c>
      <c r="G29" s="30">
        <f t="shared" si="9"/>
        <v>-26422</v>
      </c>
      <c r="H29" s="30">
        <f t="shared" si="9"/>
        <v>-24538.8</v>
      </c>
      <c r="I29" s="30">
        <f t="shared" si="9"/>
        <v>-48989.6</v>
      </c>
      <c r="J29" s="30">
        <f t="shared" si="9"/>
        <v>-5764</v>
      </c>
      <c r="K29" s="30">
        <f t="shared" si="7"/>
        <v>-322885.19999999995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610742.47</v>
      </c>
      <c r="C47" s="27">
        <f aca="true" t="shared" si="11" ref="C47:J47">IF(C17+C27+C48&lt;0,0,C17+C27+C48)</f>
        <v>578505.7799999999</v>
      </c>
      <c r="D47" s="27">
        <f t="shared" si="11"/>
        <v>742315.73</v>
      </c>
      <c r="E47" s="27">
        <f t="shared" si="11"/>
        <v>389936.44999999995</v>
      </c>
      <c r="F47" s="27">
        <f t="shared" si="11"/>
        <v>473508.47</v>
      </c>
      <c r="G47" s="27">
        <f t="shared" si="11"/>
        <v>560762.66</v>
      </c>
      <c r="H47" s="27">
        <f t="shared" si="11"/>
        <v>494496.81000000006</v>
      </c>
      <c r="I47" s="27">
        <f t="shared" si="11"/>
        <v>595647.57</v>
      </c>
      <c r="J47" s="27">
        <f t="shared" si="11"/>
        <v>160637.64999999997</v>
      </c>
      <c r="K47" s="20">
        <f>SUM(B47:J47)</f>
        <v>4606553.59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610742.48</v>
      </c>
      <c r="C53" s="10">
        <f t="shared" si="13"/>
        <v>578505.78</v>
      </c>
      <c r="D53" s="10">
        <f t="shared" si="13"/>
        <v>742315.74</v>
      </c>
      <c r="E53" s="10">
        <f t="shared" si="13"/>
        <v>389936.45</v>
      </c>
      <c r="F53" s="10">
        <f t="shared" si="13"/>
        <v>473508.46</v>
      </c>
      <c r="G53" s="10">
        <f t="shared" si="13"/>
        <v>560762.66</v>
      </c>
      <c r="H53" s="10">
        <f t="shared" si="13"/>
        <v>494496.81</v>
      </c>
      <c r="I53" s="10">
        <f>SUM(I54:I66)</f>
        <v>595647.5700000001</v>
      </c>
      <c r="J53" s="10">
        <f t="shared" si="13"/>
        <v>160637.66</v>
      </c>
      <c r="K53" s="5">
        <f>SUM(K54:K66)</f>
        <v>4606553.61</v>
      </c>
      <c r="L53" s="9"/>
    </row>
    <row r="54" spans="1:11" ht="16.5" customHeight="1">
      <c r="A54" s="7" t="s">
        <v>60</v>
      </c>
      <c r="B54" s="8">
        <v>533056.04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533056.04</v>
      </c>
    </row>
    <row r="55" spans="1:11" ht="16.5" customHeight="1">
      <c r="A55" s="7" t="s">
        <v>61</v>
      </c>
      <c r="B55" s="8">
        <v>77686.44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77686.44</v>
      </c>
    </row>
    <row r="56" spans="1:11" ht="16.5" customHeight="1">
      <c r="A56" s="7" t="s">
        <v>4</v>
      </c>
      <c r="B56" s="6">
        <v>0</v>
      </c>
      <c r="C56" s="8">
        <v>578505.78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578505.78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742315.74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742315.74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389936.45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389936.45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473508.46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473508.46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560762.66</v>
      </c>
      <c r="H60" s="6">
        <v>0</v>
      </c>
      <c r="I60" s="6">
        <v>0</v>
      </c>
      <c r="J60" s="6">
        <v>0</v>
      </c>
      <c r="K60" s="5">
        <f t="shared" si="14"/>
        <v>560762.66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494496.81</v>
      </c>
      <c r="I61" s="6">
        <v>0</v>
      </c>
      <c r="J61" s="6">
        <v>0</v>
      </c>
      <c r="K61" s="5">
        <f t="shared" si="14"/>
        <v>494496.81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215445.73</v>
      </c>
      <c r="J63" s="6">
        <v>0</v>
      </c>
      <c r="K63" s="5">
        <f t="shared" si="14"/>
        <v>215445.73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380201.84</v>
      </c>
      <c r="J64" s="6">
        <v>0</v>
      </c>
      <c r="K64" s="5">
        <f t="shared" si="14"/>
        <v>380201.84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160637.66</v>
      </c>
      <c r="K65" s="5">
        <f t="shared" si="14"/>
        <v>160637.66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2021-01-21T17:58:55Z</dcterms:modified>
  <cp:category/>
  <cp:version/>
  <cp:contentType/>
  <cp:contentStatus/>
</cp:coreProperties>
</file>