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<sst xmlns="http://schemas.openxmlformats.org/spreadsheetml/2006/main" count="74" uniqueCount="73">
  <si>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</si>
  <si>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</si>
  <si>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</si>
  <si>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</si>
  <si>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</si>
  <si>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</si>
  <si>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</si>
  <si>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</si>
  <si>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</si>
  <si>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</si>
  <si>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</si>
  <si>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</si>
  <si>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</si>
  <si>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</si>
  <si>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</si>
  <si>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</si>
  <si>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</si>
  <si>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</si>
  <si>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</si>
  <si>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</si>
  <si>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</si>
  <si>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</si>
  <si>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</si>
  <si>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</si>
  <si>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</si>
  <si>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</si>
  <si>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</si>
  <si>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</si>
  <si>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</si>
  <si>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</si>
  <si>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</si>
  <si>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</si>
  <si>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</si>
  <si>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</si>
  <si>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</si>
  <si>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</si>
  <si>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</si>
  <si>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</si>
  <si>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</si>
  <si>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</si>
  <si>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</si>
  <si>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</si>
  <si>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</si>
  <si>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</si>
  <si>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</si>
  <si>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</si>
  <si>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</si>
  <si>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</si>
  <si>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</si>
  <si>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</si>
  <si>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</si>
  <si>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</si>
  <si>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</si>
  <si>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</si>
  <si>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</si>
  <si>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</si>
  <si>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</si>
  <si>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</si>
  <si>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</si>
  <si>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</si>
  <si>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</si>
  <si>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</si>
  <si>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</si>
  <si>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</si>
  <si>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</si>
  <si>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</si>
  <si>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</si>
  <si>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</si>
  <si>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</si>
  <si>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</si>
  <si>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</si>
  <si>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</si>
  <si>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15/01/21 - VENCIMENTO 22/01/21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</si>
</sst>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227689</v>
      </c>
      <c r="C7" s="47">
        <f t="shared" si="0"/>
        <v>189957</v>
      </c>
      <c r="D7" s="47">
        <f t="shared" si="0"/>
        <v>246761</v>
      </c>
      <c r="E7" s="47">
        <f t="shared" si="0"/>
        <v>129361</v>
      </c>
      <c r="F7" s="47">
        <f t="shared" si="0"/>
        <v>155032</v>
      </c>
      <c r="G7" s="47">
        <f t="shared" si="0"/>
        <v>177496</v>
      </c>
      <c r="H7" s="47">
        <f t="shared" si="0"/>
        <v>205654</v>
      </c>
      <c r="I7" s="47">
        <f t="shared" si="0"/>
        <v>262336</v>
      </c>
      <c r="J7" s="47">
        <f t="shared" si="0"/>
        <v>80411</v>
      </c>
      <c r="K7" s="47">
        <f t="shared" si="0"/>
        <v>1674697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14845</v>
      </c>
      <c r="C8" s="45">
        <f t="shared" si="1"/>
        <v>13726</v>
      </c>
      <c r="D8" s="45">
        <f t="shared" si="1"/>
        <v>15145</v>
      </c>
      <c r="E8" s="45">
        <f t="shared" si="1"/>
        <v>8777</v>
      </c>
      <c r="F8" s="45">
        <f t="shared" si="1"/>
        <v>10443</v>
      </c>
      <c r="G8" s="45">
        <f t="shared" si="1"/>
        <v>6839</v>
      </c>
      <c r="H8" s="45">
        <f t="shared" si="1"/>
        <v>6198</v>
      </c>
      <c r="I8" s="45">
        <f t="shared" si="1"/>
        <v>14979</v>
      </c>
      <c r="J8" s="45">
        <f t="shared" si="1"/>
        <v>2485</v>
      </c>
      <c r="K8" s="38">
        <f>SUM(B8:J8)</f>
        <v>93437</v>
      </c>
      <c r="L8"/>
      <c r="M8"/>
      <c r="N8"/>
    </row>
    <row r="9" spans="1:14" ht="16.5" customHeight="1">
      <c r="A9" s="22" t="s">
        <v>35</v>
      </c>
      <c r="B9" s="45">
        <v>14826</v>
      </c>
      <c r="C9" s="45">
        <v>13724</v>
      </c>
      <c r="D9" s="45">
        <v>15141</v>
      </c>
      <c r="E9" s="45">
        <v>8740</v>
      </c>
      <c r="F9" s="45">
        <v>10432</v>
      </c>
      <c r="G9" s="45">
        <v>6837</v>
      </c>
      <c r="H9" s="45">
        <v>6198</v>
      </c>
      <c r="I9" s="45">
        <v>14954</v>
      </c>
      <c r="J9" s="45">
        <v>2485</v>
      </c>
      <c r="K9" s="38">
        <f>SUM(B9:J9)</f>
        <v>93337</v>
      </c>
      <c r="L9"/>
      <c r="M9"/>
      <c r="N9"/>
    </row>
    <row r="10" spans="1:14" ht="16.5" customHeight="1">
      <c r="A10" s="22" t="s">
        <v>34</v>
      </c>
      <c r="B10" s="45">
        <v>19</v>
      </c>
      <c r="C10" s="45">
        <v>2</v>
      </c>
      <c r="D10" s="45">
        <v>4</v>
      </c>
      <c r="E10" s="45">
        <v>37</v>
      </c>
      <c r="F10" s="45">
        <v>11</v>
      </c>
      <c r="G10" s="45">
        <v>2</v>
      </c>
      <c r="H10" s="45">
        <v>0</v>
      </c>
      <c r="I10" s="45">
        <v>25</v>
      </c>
      <c r="J10" s="45">
        <v>0</v>
      </c>
      <c r="K10" s="38">
        <f>SUM(B10:J10)</f>
        <v>100</v>
      </c>
      <c r="L10"/>
      <c r="M10"/>
      <c r="N10"/>
    </row>
    <row r="11" spans="1:14" ht="16.5" customHeight="1">
      <c r="A11" s="44" t="s">
        <v>33</v>
      </c>
      <c r="B11" s="43">
        <v>212844</v>
      </c>
      <c r="C11" s="43">
        <v>176231</v>
      </c>
      <c r="D11" s="43">
        <v>231616</v>
      </c>
      <c r="E11" s="43">
        <v>120584</v>
      </c>
      <c r="F11" s="43">
        <v>144589</v>
      </c>
      <c r="G11" s="43">
        <v>170657</v>
      </c>
      <c r="H11" s="43">
        <v>199456</v>
      </c>
      <c r="I11" s="43">
        <v>247357</v>
      </c>
      <c r="J11" s="43">
        <v>77926</v>
      </c>
      <c r="K11" s="38">
        <f>SUM(B11:J11)</f>
        <v>1581260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1.384653212546286</v>
      </c>
      <c r="C15" s="39">
        <v>1.424097185650536</v>
      </c>
      <c r="D15" s="39">
        <v>1.166898915852068</v>
      </c>
      <c r="E15" s="39">
        <v>1.513011810605654</v>
      </c>
      <c r="F15" s="39">
        <v>1.280061655805309</v>
      </c>
      <c r="G15" s="39">
        <v>1.205603545660901</v>
      </c>
      <c r="H15" s="39">
        <v>1.175445744095789</v>
      </c>
      <c r="I15" s="39">
        <v>1.236930150455379</v>
      </c>
      <c r="J15" s="39">
        <v>1.344468213392463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1090046.5</v>
      </c>
      <c r="C17" s="36">
        <f aca="true" t="shared" si="2" ref="C17:J17">C18+C19+C20+C21+C22+C23+C24</f>
        <v>1020742.64</v>
      </c>
      <c r="D17" s="36">
        <f t="shared" si="2"/>
        <v>1198674.24</v>
      </c>
      <c r="E17" s="36">
        <f t="shared" si="2"/>
        <v>714981.0999999999</v>
      </c>
      <c r="F17" s="36">
        <f t="shared" si="2"/>
        <v>767534.6599999999</v>
      </c>
      <c r="G17" s="36">
        <f t="shared" si="2"/>
        <v>830331.73</v>
      </c>
      <c r="H17" s="36">
        <f t="shared" si="2"/>
        <v>753264.8899999999</v>
      </c>
      <c r="I17" s="36">
        <f t="shared" si="2"/>
        <v>1035640.8099999999</v>
      </c>
      <c r="J17" s="36">
        <f t="shared" si="2"/>
        <v>386124.5399999999</v>
      </c>
      <c r="K17" s="36">
        <f aca="true" t="shared" si="3" ref="K17:K24">SUM(B17:J17)</f>
        <v>7797341.1099999985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764260.9</v>
      </c>
      <c r="C18" s="30">
        <f t="shared" si="4"/>
        <v>699915.56</v>
      </c>
      <c r="D18" s="30">
        <f t="shared" si="4"/>
        <v>1007155.02</v>
      </c>
      <c r="E18" s="30">
        <f t="shared" si="4"/>
        <v>459671.38</v>
      </c>
      <c r="F18" s="30">
        <f t="shared" si="4"/>
        <v>582579.25</v>
      </c>
      <c r="G18" s="30">
        <f t="shared" si="4"/>
        <v>674396.05</v>
      </c>
      <c r="H18" s="30">
        <f t="shared" si="4"/>
        <v>622864.27</v>
      </c>
      <c r="I18" s="30">
        <f t="shared" si="4"/>
        <v>802039.85</v>
      </c>
      <c r="J18" s="30">
        <f t="shared" si="4"/>
        <v>278535.66</v>
      </c>
      <c r="K18" s="30">
        <f t="shared" si="3"/>
        <v>5891417.9399999995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293975.41</v>
      </c>
      <c r="C19" s="30">
        <f t="shared" si="5"/>
        <v>296832.22</v>
      </c>
      <c r="D19" s="30">
        <f t="shared" si="5"/>
        <v>168093.08</v>
      </c>
      <c r="E19" s="30">
        <f t="shared" si="5"/>
        <v>235816.85</v>
      </c>
      <c r="F19" s="30">
        <f t="shared" si="5"/>
        <v>163158.11</v>
      </c>
      <c r="G19" s="30">
        <f t="shared" si="5"/>
        <v>138658.22</v>
      </c>
      <c r="H19" s="30">
        <f t="shared" si="5"/>
        <v>109278.89</v>
      </c>
      <c r="I19" s="30">
        <f t="shared" si="5"/>
        <v>190027.42</v>
      </c>
      <c r="J19" s="30">
        <f t="shared" si="5"/>
        <v>95946.68</v>
      </c>
      <c r="K19" s="30">
        <f t="shared" si="3"/>
        <v>1691786.8799999997</v>
      </c>
      <c r="L19"/>
      <c r="M19"/>
      <c r="N19"/>
    </row>
    <row r="20" spans="1:14" ht="16.5" customHeight="1">
      <c r="A20" s="18" t="s">
        <v>28</v>
      </c>
      <c r="B20" s="30">
        <v>30787.26</v>
      </c>
      <c r="C20" s="30">
        <v>21312.4</v>
      </c>
      <c r="D20" s="30">
        <v>20743.68</v>
      </c>
      <c r="E20" s="30">
        <v>18493.82</v>
      </c>
      <c r="F20" s="30">
        <v>20456.07</v>
      </c>
      <c r="G20" s="30">
        <v>16484.13</v>
      </c>
      <c r="H20" s="30">
        <v>21528.95</v>
      </c>
      <c r="I20" s="30">
        <v>40891.08</v>
      </c>
      <c r="J20" s="30">
        <v>10300.97</v>
      </c>
      <c r="K20" s="30">
        <f t="shared" si="3"/>
        <v>200998.36000000002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2682.46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17435.989999999998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-3089.68</v>
      </c>
      <c r="I22" s="30">
        <v>0</v>
      </c>
      <c r="J22" s="30">
        <v>0</v>
      </c>
      <c r="K22" s="30">
        <f t="shared" si="3"/>
        <v>-3089.68</v>
      </c>
      <c r="L22"/>
      <c r="M22"/>
      <c r="N22"/>
    </row>
    <row r="23" spans="1:14" ht="16.5" customHeight="1">
      <c r="A23" s="18" t="s">
        <v>69</v>
      </c>
      <c r="B23" s="30">
        <v>-318.3</v>
      </c>
      <c r="C23" s="30">
        <v>0</v>
      </c>
      <c r="D23" s="30">
        <v>0</v>
      </c>
      <c r="E23" s="30">
        <v>-342.18</v>
      </c>
      <c r="F23" s="30">
        <v>0</v>
      </c>
      <c r="G23" s="30">
        <v>-547.9</v>
      </c>
      <c r="H23" s="30">
        <v>0</v>
      </c>
      <c r="I23" s="30">
        <v>0</v>
      </c>
      <c r="J23" s="30">
        <v>0</v>
      </c>
      <c r="K23" s="30">
        <f t="shared" si="3"/>
        <v>-1208.38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-120411.26000000001</v>
      </c>
      <c r="C27" s="30">
        <f t="shared" si="6"/>
        <v>-65237.899999999994</v>
      </c>
      <c r="D27" s="30">
        <f t="shared" si="6"/>
        <v>-101164.15</v>
      </c>
      <c r="E27" s="30">
        <f t="shared" si="6"/>
        <v>-101864.23999999999</v>
      </c>
      <c r="F27" s="30">
        <f t="shared" si="6"/>
        <v>-45900.8</v>
      </c>
      <c r="G27" s="30">
        <f t="shared" si="6"/>
        <v>-103264.43</v>
      </c>
      <c r="H27" s="30">
        <f t="shared" si="6"/>
        <v>-41435</v>
      </c>
      <c r="I27" s="30">
        <f t="shared" si="6"/>
        <v>-87901.06000000001</v>
      </c>
      <c r="J27" s="30">
        <f t="shared" si="6"/>
        <v>-23107.67</v>
      </c>
      <c r="K27" s="30">
        <f aca="true" t="shared" si="7" ref="K27:K35">SUM(B27:J27)</f>
        <v>-690286.5100000001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-120411.26000000001</v>
      </c>
      <c r="C28" s="30">
        <f t="shared" si="8"/>
        <v>-65237.899999999994</v>
      </c>
      <c r="D28" s="30">
        <f t="shared" si="8"/>
        <v>-82667.55</v>
      </c>
      <c r="E28" s="30">
        <f t="shared" si="8"/>
        <v>-101864.23999999999</v>
      </c>
      <c r="F28" s="30">
        <f t="shared" si="8"/>
        <v>-45900.8</v>
      </c>
      <c r="G28" s="30">
        <f t="shared" si="8"/>
        <v>-103264.43</v>
      </c>
      <c r="H28" s="30">
        <f t="shared" si="8"/>
        <v>-41435</v>
      </c>
      <c r="I28" s="30">
        <f t="shared" si="8"/>
        <v>-87901.06000000001</v>
      </c>
      <c r="J28" s="30">
        <f t="shared" si="8"/>
        <v>-17753</v>
      </c>
      <c r="K28" s="30">
        <f t="shared" si="7"/>
        <v>-666435.24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-65234.4</v>
      </c>
      <c r="C29" s="30">
        <f aca="true" t="shared" si="9" ref="C29:J29">-ROUND((C9)*$E$3,2)</f>
        <v>-60385.6</v>
      </c>
      <c r="D29" s="30">
        <f t="shared" si="9"/>
        <v>-66620.4</v>
      </c>
      <c r="E29" s="30">
        <f t="shared" si="9"/>
        <v>-38456</v>
      </c>
      <c r="F29" s="30">
        <f t="shared" si="9"/>
        <v>-45900.8</v>
      </c>
      <c r="G29" s="30">
        <f t="shared" si="9"/>
        <v>-30082.8</v>
      </c>
      <c r="H29" s="30">
        <f t="shared" si="9"/>
        <v>-27271.2</v>
      </c>
      <c r="I29" s="30">
        <f t="shared" si="9"/>
        <v>-65797.6</v>
      </c>
      <c r="J29" s="30">
        <f t="shared" si="9"/>
        <v>-10934</v>
      </c>
      <c r="K29" s="30">
        <f t="shared" si="7"/>
        <v>-410682.80000000005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-1016.4</v>
      </c>
      <c r="C31" s="30">
        <v>-277.2</v>
      </c>
      <c r="D31" s="30">
        <v>-646.8</v>
      </c>
      <c r="E31" s="30">
        <v>-554.4</v>
      </c>
      <c r="F31" s="26">
        <v>0</v>
      </c>
      <c r="G31" s="30">
        <v>-184.8</v>
      </c>
      <c r="H31" s="30">
        <v>-115.83</v>
      </c>
      <c r="I31" s="30">
        <v>-180.77</v>
      </c>
      <c r="J31" s="30">
        <v>-55.76</v>
      </c>
      <c r="K31" s="30">
        <f t="shared" si="7"/>
        <v>-3031.96</v>
      </c>
      <c r="L31"/>
      <c r="M31"/>
      <c r="N31"/>
    </row>
    <row r="32" spans="1:14" ht="16.5" customHeight="1">
      <c r="A32" s="25" t="s">
        <v>21</v>
      </c>
      <c r="B32" s="30">
        <v>-54160.46</v>
      </c>
      <c r="C32" s="30">
        <v>-4575.1</v>
      </c>
      <c r="D32" s="30">
        <v>-15400.35</v>
      </c>
      <c r="E32" s="30">
        <v>-62853.84</v>
      </c>
      <c r="F32" s="26">
        <v>0</v>
      </c>
      <c r="G32" s="30">
        <v>-72996.83</v>
      </c>
      <c r="H32" s="30">
        <v>-14047.97</v>
      </c>
      <c r="I32" s="30">
        <v>-21922.69</v>
      </c>
      <c r="J32" s="30">
        <v>-6763.24</v>
      </c>
      <c r="K32" s="30">
        <f t="shared" si="7"/>
        <v>-252720.48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969635.24</v>
      </c>
      <c r="C47" s="27">
        <f aca="true" t="shared" si="11" ref="C47:J47">IF(C17+C27+C48&lt;0,0,C17+C27+C48)</f>
        <v>955504.74</v>
      </c>
      <c r="D47" s="27">
        <f t="shared" si="11"/>
        <v>1097510.09</v>
      </c>
      <c r="E47" s="27">
        <f t="shared" si="11"/>
        <v>613116.8599999999</v>
      </c>
      <c r="F47" s="27">
        <f t="shared" si="11"/>
        <v>721633.8599999999</v>
      </c>
      <c r="G47" s="27">
        <f t="shared" si="11"/>
        <v>727067.3</v>
      </c>
      <c r="H47" s="27">
        <f t="shared" si="11"/>
        <v>711829.8899999999</v>
      </c>
      <c r="I47" s="27">
        <f t="shared" si="11"/>
        <v>947739.7499999999</v>
      </c>
      <c r="J47" s="27">
        <f t="shared" si="11"/>
        <v>363016.86999999994</v>
      </c>
      <c r="K47" s="20">
        <f>SUM(B47:J47)</f>
        <v>7107054.6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969635.24</v>
      </c>
      <c r="C53" s="10">
        <f t="shared" si="13"/>
        <v>955504.74</v>
      </c>
      <c r="D53" s="10">
        <f t="shared" si="13"/>
        <v>1097510.09</v>
      </c>
      <c r="E53" s="10">
        <f t="shared" si="13"/>
        <v>613116.85</v>
      </c>
      <c r="F53" s="10">
        <f t="shared" si="13"/>
        <v>721633.86</v>
      </c>
      <c r="G53" s="10">
        <f t="shared" si="13"/>
        <v>727067.31</v>
      </c>
      <c r="H53" s="10">
        <f t="shared" si="13"/>
        <v>711829.88</v>
      </c>
      <c r="I53" s="10">
        <f>SUM(I54:I66)</f>
        <v>947739.75</v>
      </c>
      <c r="J53" s="10">
        <f t="shared" si="13"/>
        <v>363016.88</v>
      </c>
      <c r="K53" s="5">
        <f>SUM(K54:K66)</f>
        <v>7107054.599999999</v>
      </c>
      <c r="L53" s="9"/>
    </row>
    <row r="54" spans="1:11" ht="16.5" customHeight="1">
      <c r="A54" s="7" t="s">
        <v>60</v>
      </c>
      <c r="B54" s="8">
        <v>846976.38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846976.38</v>
      </c>
    </row>
    <row r="55" spans="1:11" ht="16.5" customHeight="1">
      <c r="A55" s="7" t="s">
        <v>61</v>
      </c>
      <c r="B55" s="8">
        <v>122658.86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122658.86</v>
      </c>
    </row>
    <row r="56" spans="1:11" ht="16.5" customHeight="1">
      <c r="A56" s="7" t="s">
        <v>4</v>
      </c>
      <c r="B56" s="6">
        <v>0</v>
      </c>
      <c r="C56" s="8">
        <v>955504.74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955504.74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1097510.09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1097510.09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613116.85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613116.85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721633.86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721633.86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727067.31</v>
      </c>
      <c r="H60" s="6">
        <v>0</v>
      </c>
      <c r="I60" s="6">
        <v>0</v>
      </c>
      <c r="J60" s="6">
        <v>0</v>
      </c>
      <c r="K60" s="5">
        <f t="shared" si="14"/>
        <v>727067.31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711829.88</v>
      </c>
      <c r="I61" s="6">
        <v>0</v>
      </c>
      <c r="J61" s="6">
        <v>0</v>
      </c>
      <c r="K61" s="5">
        <f t="shared" si="14"/>
        <v>711829.88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343839.98</v>
      </c>
      <c r="J63" s="6">
        <v>0</v>
      </c>
      <c r="K63" s="5">
        <f t="shared" si="14"/>
        <v>343839.98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603899.77</v>
      </c>
      <c r="J64" s="6">
        <v>0</v>
      </c>
      <c r="K64" s="5">
        <f t="shared" si="14"/>
        <v>603899.77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363016.88</v>
      </c>
      <c r="K65" s="5">
        <f t="shared" si="14"/>
        <v>363016.88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2021-01-21T17:57:39Z</dcterms:modified>
  <cp:category/>
  <cp:version/>
  <cp:contentType/>
  <cp:contentStatus/>
</cp:coreProperties>
</file>