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<sst xmlns="http://schemas.openxmlformats.org/spreadsheetml/2006/main" count="74" uniqueCount="73">
  <si>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</si>
  <si>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</si>
  <si>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</si>
  <si>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</si>
  <si>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</si>
  <si>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</si>
  <si>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</si>
  <si>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</si>
  <si>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</si>
  <si>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</si>
  <si>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</si>
  <si>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</si>
  <si>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</si>
  <si>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</si>
  <si>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</si>
  <si>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</si>
  <si>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</si>
  <si>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</si>
  <si>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</si>
  <si>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</si>
  <si>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</si>
  <si>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</si>
  <si>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</si>
  <si>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</si>
  <si>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</si>
  <si>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</si>
  <si>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</si>
  <si>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</si>
  <si>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</si>
  <si>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</si>
  <si>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</si>
  <si>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</si>
  <si>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</si>
  <si>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</si>
  <si>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</si>
  <si>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</si>
  <si>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</si>
  <si>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</si>
  <si>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</si>
  <si>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</si>
  <si>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</si>
  <si>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</si>
  <si>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</si>
  <si>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</si>
  <si>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</si>
  <si>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</si>
  <si>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</si>
  <si>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</si>
  <si>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</si>
  <si>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</si>
  <si>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</si>
  <si>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</si>
  <si>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</si>
  <si>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</si>
  <si>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</si>
  <si>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</si>
  <si>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</si>
  <si>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</si>
  <si>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</si>
  <si>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</si>
  <si>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</si>
  <si>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</si>
  <si>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</si>
  <si>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</si>
  <si>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</si>
  <si>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</si>
  <si>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</si>
  <si>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</si>
  <si>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</si>
  <si>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</si>
  <si>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</si>
  <si>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</si>
  <si>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07/01/21 - VENCIMENTO 14/01/21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</si>
</sst>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228459</v>
      </c>
      <c r="C7" s="47">
        <f t="shared" si="0"/>
        <v>192433</v>
      </c>
      <c r="D7" s="47">
        <f t="shared" si="0"/>
        <v>250284</v>
      </c>
      <c r="E7" s="47">
        <f t="shared" si="0"/>
        <v>131300</v>
      </c>
      <c r="F7" s="47">
        <f t="shared" si="0"/>
        <v>159910</v>
      </c>
      <c r="G7" s="47">
        <f t="shared" si="0"/>
        <v>175706</v>
      </c>
      <c r="H7" s="47">
        <f t="shared" si="0"/>
        <v>203611</v>
      </c>
      <c r="I7" s="47">
        <f t="shared" si="0"/>
        <v>261476</v>
      </c>
      <c r="J7" s="47">
        <f t="shared" si="0"/>
        <v>77542</v>
      </c>
      <c r="K7" s="47">
        <f t="shared" si="0"/>
        <v>1680721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15507</v>
      </c>
      <c r="C8" s="45">
        <f t="shared" si="1"/>
        <v>13972</v>
      </c>
      <c r="D8" s="45">
        <f t="shared" si="1"/>
        <v>15514</v>
      </c>
      <c r="E8" s="45">
        <f t="shared" si="1"/>
        <v>8818</v>
      </c>
      <c r="F8" s="45">
        <f t="shared" si="1"/>
        <v>10986</v>
      </c>
      <c r="G8" s="45">
        <f t="shared" si="1"/>
        <v>7041</v>
      </c>
      <c r="H8" s="45">
        <f t="shared" si="1"/>
        <v>6417</v>
      </c>
      <c r="I8" s="45">
        <f t="shared" si="1"/>
        <v>15216</v>
      </c>
      <c r="J8" s="45">
        <f t="shared" si="1"/>
        <v>2494</v>
      </c>
      <c r="K8" s="38">
        <f>SUM(B8:J8)</f>
        <v>95965</v>
      </c>
      <c r="L8"/>
      <c r="M8"/>
      <c r="N8"/>
    </row>
    <row r="9" spans="1:14" ht="16.5" customHeight="1">
      <c r="A9" s="22" t="s">
        <v>35</v>
      </c>
      <c r="B9" s="45">
        <v>15480</v>
      </c>
      <c r="C9" s="45">
        <v>13969</v>
      </c>
      <c r="D9" s="45">
        <v>15512</v>
      </c>
      <c r="E9" s="45">
        <v>8791</v>
      </c>
      <c r="F9" s="45">
        <v>10981</v>
      </c>
      <c r="G9" s="45">
        <v>7038</v>
      </c>
      <c r="H9" s="45">
        <v>6417</v>
      </c>
      <c r="I9" s="45">
        <v>15193</v>
      </c>
      <c r="J9" s="45">
        <v>2494</v>
      </c>
      <c r="K9" s="38">
        <f>SUM(B9:J9)</f>
        <v>95875</v>
      </c>
      <c r="L9"/>
      <c r="M9"/>
      <c r="N9"/>
    </row>
    <row r="10" spans="1:14" ht="16.5" customHeight="1">
      <c r="A10" s="22" t="s">
        <v>34</v>
      </c>
      <c r="B10" s="45">
        <v>27</v>
      </c>
      <c r="C10" s="45">
        <v>3</v>
      </c>
      <c r="D10" s="45">
        <v>2</v>
      </c>
      <c r="E10" s="45">
        <v>27</v>
      </c>
      <c r="F10" s="45">
        <v>5</v>
      </c>
      <c r="G10" s="45">
        <v>3</v>
      </c>
      <c r="H10" s="45">
        <v>0</v>
      </c>
      <c r="I10" s="45">
        <v>23</v>
      </c>
      <c r="J10" s="45">
        <v>0</v>
      </c>
      <c r="K10" s="38">
        <f>SUM(B10:J10)</f>
        <v>90</v>
      </c>
      <c r="L10"/>
      <c r="M10"/>
      <c r="N10"/>
    </row>
    <row r="11" spans="1:14" ht="16.5" customHeight="1">
      <c r="A11" s="44" t="s">
        <v>33</v>
      </c>
      <c r="B11" s="43">
        <v>212952</v>
      </c>
      <c r="C11" s="43">
        <v>178461</v>
      </c>
      <c r="D11" s="43">
        <v>234770</v>
      </c>
      <c r="E11" s="43">
        <v>122482</v>
      </c>
      <c r="F11" s="43">
        <v>148924</v>
      </c>
      <c r="G11" s="43">
        <v>168665</v>
      </c>
      <c r="H11" s="43">
        <v>197194</v>
      </c>
      <c r="I11" s="43">
        <v>246260</v>
      </c>
      <c r="J11" s="43">
        <v>75048</v>
      </c>
      <c r="K11" s="38">
        <f>SUM(B11:J11)</f>
        <v>1584756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1.470061299917801</v>
      </c>
      <c r="C15" s="39">
        <v>1.498695898820347</v>
      </c>
      <c r="D15" s="39">
        <v>1.242963243015651</v>
      </c>
      <c r="E15" s="39">
        <v>1.603506538192227</v>
      </c>
      <c r="F15" s="39">
        <v>1.329341390988839</v>
      </c>
      <c r="G15" s="39">
        <v>1.274489627851581</v>
      </c>
      <c r="H15" s="39">
        <v>1.266148409459422</v>
      </c>
      <c r="I15" s="39">
        <v>1.322464628932677</v>
      </c>
      <c r="J15" s="39">
        <v>1.460957913225691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1158689.93</v>
      </c>
      <c r="C17" s="36">
        <f aca="true" t="shared" si="2" ref="C17:J17">C18+C19+C20+C21+C22+C23+C24</f>
        <v>1087363.15</v>
      </c>
      <c r="D17" s="36">
        <f t="shared" si="2"/>
        <v>1290900.3099999998</v>
      </c>
      <c r="E17" s="36">
        <f t="shared" si="2"/>
        <v>768465.98</v>
      </c>
      <c r="F17" s="36">
        <f t="shared" si="2"/>
        <v>820866.83</v>
      </c>
      <c r="G17" s="36">
        <f t="shared" si="2"/>
        <v>865420.6299999999</v>
      </c>
      <c r="H17" s="36">
        <f t="shared" si="2"/>
        <v>800506.48</v>
      </c>
      <c r="I17" s="36">
        <f t="shared" si="2"/>
        <v>1100434.8599999999</v>
      </c>
      <c r="J17" s="36">
        <f t="shared" si="2"/>
        <v>403951.57999999996</v>
      </c>
      <c r="K17" s="36">
        <f aca="true" t="shared" si="3" ref="K17:K24">SUM(B17:J17)</f>
        <v>8296599.749999998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766845.48</v>
      </c>
      <c r="C18" s="30">
        <f t="shared" si="4"/>
        <v>709038.63</v>
      </c>
      <c r="D18" s="30">
        <f t="shared" si="4"/>
        <v>1021534.15</v>
      </c>
      <c r="E18" s="30">
        <f t="shared" si="4"/>
        <v>466561.42</v>
      </c>
      <c r="F18" s="30">
        <f t="shared" si="4"/>
        <v>600909.8</v>
      </c>
      <c r="G18" s="30">
        <f t="shared" si="4"/>
        <v>667594.95</v>
      </c>
      <c r="H18" s="30">
        <f t="shared" si="4"/>
        <v>616676.64</v>
      </c>
      <c r="I18" s="30">
        <f t="shared" si="4"/>
        <v>799410.57</v>
      </c>
      <c r="J18" s="30">
        <f t="shared" si="4"/>
        <v>268597.73</v>
      </c>
      <c r="K18" s="30">
        <f t="shared" si="3"/>
        <v>5917169.369999999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360464.38</v>
      </c>
      <c r="C19" s="30">
        <f t="shared" si="5"/>
        <v>353594.66</v>
      </c>
      <c r="D19" s="30">
        <f t="shared" si="5"/>
        <v>248195.25</v>
      </c>
      <c r="E19" s="30">
        <f t="shared" si="5"/>
        <v>281572.87</v>
      </c>
      <c r="F19" s="30">
        <f t="shared" si="5"/>
        <v>197904.47</v>
      </c>
      <c r="G19" s="30">
        <f t="shared" si="5"/>
        <v>183247.89</v>
      </c>
      <c r="H19" s="30">
        <f t="shared" si="5"/>
        <v>164127.51</v>
      </c>
      <c r="I19" s="30">
        <f t="shared" si="5"/>
        <v>257781.63</v>
      </c>
      <c r="J19" s="30">
        <f t="shared" si="5"/>
        <v>123812.25</v>
      </c>
      <c r="K19" s="30">
        <f t="shared" si="3"/>
        <v>2170700.91</v>
      </c>
      <c r="L19"/>
      <c r="M19"/>
      <c r="N19"/>
    </row>
    <row r="20" spans="1:14" ht="16.5" customHeight="1">
      <c r="A20" s="18" t="s">
        <v>28</v>
      </c>
      <c r="B20" s="30">
        <v>30251.04</v>
      </c>
      <c r="C20" s="30">
        <v>22047.4</v>
      </c>
      <c r="D20" s="30">
        <v>19829.68</v>
      </c>
      <c r="E20" s="30">
        <v>19104.52</v>
      </c>
      <c r="F20" s="30">
        <v>20711.33</v>
      </c>
      <c r="G20" s="30">
        <v>14661.1</v>
      </c>
      <c r="H20" s="30">
        <v>20212.26</v>
      </c>
      <c r="I20" s="30">
        <v>40560.2</v>
      </c>
      <c r="J20" s="30">
        <v>10200.37</v>
      </c>
      <c r="K20" s="30">
        <f t="shared" si="3"/>
        <v>197577.90000000002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1341.23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16094.759999999998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-3089.68</v>
      </c>
      <c r="I22" s="30">
        <v>0</v>
      </c>
      <c r="J22" s="30">
        <v>0</v>
      </c>
      <c r="K22" s="30">
        <f t="shared" si="3"/>
        <v>-3089.68</v>
      </c>
      <c r="L22"/>
      <c r="M22"/>
      <c r="N22"/>
    </row>
    <row r="23" spans="1:14" ht="16.5" customHeight="1">
      <c r="A23" s="18" t="s">
        <v>69</v>
      </c>
      <c r="B23" s="30">
        <v>-212.2</v>
      </c>
      <c r="C23" s="30">
        <v>0</v>
      </c>
      <c r="D23" s="30">
        <v>0</v>
      </c>
      <c r="E23" s="30">
        <v>-114.06</v>
      </c>
      <c r="F23" s="30">
        <v>0</v>
      </c>
      <c r="G23" s="30">
        <v>-1424.54</v>
      </c>
      <c r="H23" s="30">
        <v>-102.71</v>
      </c>
      <c r="I23" s="30">
        <v>0</v>
      </c>
      <c r="J23" s="30">
        <v>0</v>
      </c>
      <c r="K23" s="30">
        <f t="shared" si="3"/>
        <v>-1853.51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-129207.72</v>
      </c>
      <c r="C27" s="30">
        <f t="shared" si="6"/>
        <v>-66028.25</v>
      </c>
      <c r="D27" s="30">
        <f t="shared" si="6"/>
        <v>-102162.93000000002</v>
      </c>
      <c r="E27" s="30">
        <f t="shared" si="6"/>
        <v>-102980.5</v>
      </c>
      <c r="F27" s="30">
        <f t="shared" si="6"/>
        <v>-48316.4</v>
      </c>
      <c r="G27" s="30">
        <f t="shared" si="6"/>
        <v>-113601.56</v>
      </c>
      <c r="H27" s="30">
        <f t="shared" si="6"/>
        <v>-42432.909999999996</v>
      </c>
      <c r="I27" s="30">
        <f t="shared" si="6"/>
        <v>-89006.19</v>
      </c>
      <c r="J27" s="30">
        <f t="shared" si="6"/>
        <v>-23163.79</v>
      </c>
      <c r="K27" s="30">
        <f aca="true" t="shared" si="7" ref="K27:K35">SUM(B27:J27)</f>
        <v>-716900.2500000002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-129207.72</v>
      </c>
      <c r="C28" s="30">
        <f t="shared" si="8"/>
        <v>-66028.25</v>
      </c>
      <c r="D28" s="30">
        <f t="shared" si="8"/>
        <v>-83666.33000000002</v>
      </c>
      <c r="E28" s="30">
        <f t="shared" si="8"/>
        <v>-102980.5</v>
      </c>
      <c r="F28" s="30">
        <f t="shared" si="8"/>
        <v>-48316.4</v>
      </c>
      <c r="G28" s="30">
        <f t="shared" si="8"/>
        <v>-113601.56</v>
      </c>
      <c r="H28" s="30">
        <f t="shared" si="8"/>
        <v>-42432.909999999996</v>
      </c>
      <c r="I28" s="30">
        <f t="shared" si="8"/>
        <v>-89006.19</v>
      </c>
      <c r="J28" s="30">
        <f t="shared" si="8"/>
        <v>-17809.12</v>
      </c>
      <c r="K28" s="30">
        <f t="shared" si="7"/>
        <v>-693048.9800000001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-68112</v>
      </c>
      <c r="C29" s="30">
        <f aca="true" t="shared" si="9" ref="C29:J29">-ROUND((C9)*$E$3,2)</f>
        <v>-61463.6</v>
      </c>
      <c r="D29" s="30">
        <f t="shared" si="9"/>
        <v>-68252.8</v>
      </c>
      <c r="E29" s="30">
        <f t="shared" si="9"/>
        <v>-38680.4</v>
      </c>
      <c r="F29" s="30">
        <f t="shared" si="9"/>
        <v>-48316.4</v>
      </c>
      <c r="G29" s="30">
        <f t="shared" si="9"/>
        <v>-30967.2</v>
      </c>
      <c r="H29" s="30">
        <f t="shared" si="9"/>
        <v>-28234.8</v>
      </c>
      <c r="I29" s="30">
        <f t="shared" si="9"/>
        <v>-66849.2</v>
      </c>
      <c r="J29" s="30">
        <f t="shared" si="9"/>
        <v>-10973.6</v>
      </c>
      <c r="K29" s="30">
        <f t="shared" si="7"/>
        <v>-421850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-330</v>
      </c>
      <c r="C31" s="30">
        <v>-184.8</v>
      </c>
      <c r="D31" s="30">
        <v>-215.6</v>
      </c>
      <c r="E31" s="30">
        <v>-92.4</v>
      </c>
      <c r="F31" s="26">
        <v>0</v>
      </c>
      <c r="G31" s="30">
        <v>-184.8</v>
      </c>
      <c r="H31" s="30">
        <v>-16.55</v>
      </c>
      <c r="I31" s="30">
        <v>-25.82</v>
      </c>
      <c r="J31" s="30">
        <v>-7.97</v>
      </c>
      <c r="K31" s="30">
        <f t="shared" si="7"/>
        <v>-1057.9399999999998</v>
      </c>
      <c r="L31"/>
      <c r="M31"/>
      <c r="N31"/>
    </row>
    <row r="32" spans="1:14" ht="16.5" customHeight="1">
      <c r="A32" s="25" t="s">
        <v>21</v>
      </c>
      <c r="B32" s="30">
        <v>-60765.72</v>
      </c>
      <c r="C32" s="30">
        <v>-4379.85</v>
      </c>
      <c r="D32" s="30">
        <v>-15197.93</v>
      </c>
      <c r="E32" s="30">
        <v>-64207.7</v>
      </c>
      <c r="F32" s="26">
        <v>0</v>
      </c>
      <c r="G32" s="30">
        <v>-82449.56</v>
      </c>
      <c r="H32" s="30">
        <v>-14181.56</v>
      </c>
      <c r="I32" s="30">
        <v>-22131.17</v>
      </c>
      <c r="J32" s="30">
        <v>-6827.55</v>
      </c>
      <c r="K32" s="30">
        <f t="shared" si="7"/>
        <v>-270141.04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1029482.21</v>
      </c>
      <c r="C47" s="27">
        <f aca="true" t="shared" si="11" ref="C47:J47">IF(C17+C27+C48&lt;0,0,C17+C27+C48)</f>
        <v>1021334.8999999999</v>
      </c>
      <c r="D47" s="27">
        <f t="shared" si="11"/>
        <v>1188737.38</v>
      </c>
      <c r="E47" s="27">
        <f t="shared" si="11"/>
        <v>665485.48</v>
      </c>
      <c r="F47" s="27">
        <f t="shared" si="11"/>
        <v>772550.4299999999</v>
      </c>
      <c r="G47" s="27">
        <f t="shared" si="11"/>
        <v>751819.0699999998</v>
      </c>
      <c r="H47" s="27">
        <f t="shared" si="11"/>
        <v>758073.57</v>
      </c>
      <c r="I47" s="27">
        <f t="shared" si="11"/>
        <v>1011428.6699999999</v>
      </c>
      <c r="J47" s="27">
        <f t="shared" si="11"/>
        <v>380787.79</v>
      </c>
      <c r="K47" s="20">
        <f>SUM(B47:J47)</f>
        <v>7579699.499999999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1029482.21</v>
      </c>
      <c r="C53" s="10">
        <f t="shared" si="13"/>
        <v>1021334.9</v>
      </c>
      <c r="D53" s="10">
        <f t="shared" si="13"/>
        <v>1188737.37</v>
      </c>
      <c r="E53" s="10">
        <f t="shared" si="13"/>
        <v>665485.48</v>
      </c>
      <c r="F53" s="10">
        <f t="shared" si="13"/>
        <v>772550.43</v>
      </c>
      <c r="G53" s="10">
        <f t="shared" si="13"/>
        <v>751819.06</v>
      </c>
      <c r="H53" s="10">
        <f t="shared" si="13"/>
        <v>758073.56</v>
      </c>
      <c r="I53" s="10">
        <f>SUM(I54:I66)</f>
        <v>1011428.6799999999</v>
      </c>
      <c r="J53" s="10">
        <f t="shared" si="13"/>
        <v>380787.79</v>
      </c>
      <c r="K53" s="5">
        <f>SUM(K54:K66)</f>
        <v>7579699.4799999995</v>
      </c>
      <c r="L53" s="9"/>
    </row>
    <row r="54" spans="1:11" ht="16.5" customHeight="1">
      <c r="A54" s="7" t="s">
        <v>60</v>
      </c>
      <c r="B54" s="8">
        <v>899149.76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899149.76</v>
      </c>
    </row>
    <row r="55" spans="1:11" ht="16.5" customHeight="1">
      <c r="A55" s="7" t="s">
        <v>61</v>
      </c>
      <c r="B55" s="8">
        <v>130332.45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130332.45</v>
      </c>
    </row>
    <row r="56" spans="1:11" ht="16.5" customHeight="1">
      <c r="A56" s="7" t="s">
        <v>4</v>
      </c>
      <c r="B56" s="6">
        <v>0</v>
      </c>
      <c r="C56" s="8">
        <v>1021334.9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1021334.9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1188737.37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1188737.37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665485.48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665485.48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772550.43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772550.43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751819.06</v>
      </c>
      <c r="H60" s="6">
        <v>0</v>
      </c>
      <c r="I60" s="6">
        <v>0</v>
      </c>
      <c r="J60" s="6">
        <v>0</v>
      </c>
      <c r="K60" s="5">
        <f t="shared" si="14"/>
        <v>751819.06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758073.56</v>
      </c>
      <c r="I61" s="6">
        <v>0</v>
      </c>
      <c r="J61" s="6">
        <v>0</v>
      </c>
      <c r="K61" s="5">
        <f t="shared" si="14"/>
        <v>758073.56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369677.18</v>
      </c>
      <c r="J63" s="6">
        <v>0</v>
      </c>
      <c r="K63" s="5">
        <f t="shared" si="14"/>
        <v>369677.18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641751.5</v>
      </c>
      <c r="J64" s="6">
        <v>0</v>
      </c>
      <c r="K64" s="5">
        <f t="shared" si="14"/>
        <v>641751.5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380787.79</v>
      </c>
      <c r="K65" s="5">
        <f t="shared" si="14"/>
        <v>380787.79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2021-01-13T17:53:46Z</dcterms:modified>
  <cp:category/>
  <cp:version/>
  <cp:contentType/>
  <cp:contentStatus/>
</cp:coreProperties>
</file>