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<sst xmlns="http://schemas.openxmlformats.org/spreadsheetml/2006/main" count="76" uniqueCount="75">
  <si>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</si>
  <si>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</si>
  <si>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</si>
  <si>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</si>
  <si>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</si>
  <si>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</si>
  <si>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</si>
  <si>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</si>
  <si>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</si>
  <si>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</si>
  <si>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</si>
  <si>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</si>
  <si>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</si>
  <si>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</si>
  <si>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</si>
  <si>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</si>
  <si>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</si>
  <si>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</si>
  <si>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</si>
  <si>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</si>
  <si>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</si>
  <si>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</si>
  <si>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</si>
  <si>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</si>
  <si>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</si>
  <si>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</si>
  <si>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</si>
  <si>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</si>
  <si>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</si>
  <si>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</si>
  <si>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</si>
  <si>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</si>
  <si>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</si>
  <si>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</si>
  <si>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</si>
  <si>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</si>
  <si>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</si>
  <si>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</si>
  <si>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</si>
  <si>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</si>
  <si>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</si>
  <si>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</si>
  <si>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</si>
  <si>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</si>
  <si>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</si>
  <si>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</si>
  <si>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</si>
  <si>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</si>
  <si>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</si>
  <si>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</si>
  <si>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</si>
  <si>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</si>
  <si>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</si>
  <si>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</si>
  <si>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</si>
  <si>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</si>
  <si>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</si>
  <si>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</si>
  <si>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</si>
  <si>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</si>
  <si>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</si>
  <si>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</si>
  <si>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</si>
  <si>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</si>
  <si>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</si>
  <si>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</si>
  <si>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</si>
  <si>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</si>
  <si>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</si>
  <si>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</si>
  <si>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</si>
  <si>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06/01/21 - VENCIMENTO 13/01/21</t>
  </si>
  <si>
    <t>5.3. Revisão de Remuneração pelo Transporte Coletivo ¹</t>
  </si>
  <si>
    <t>¹ Remuneração Guincho de 30/12/20 a 05/01/21.</t>
  </si>
  <si>
    <t xml:space="preserve">  Remuneração da frota parada de 23 a 31/12/20.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</si>
</sst>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9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9" t="s">
        <v>50</v>
      </c>
      <c r="B4" s="60" t="s">
        <v>49</v>
      </c>
      <c r="C4" s="61"/>
      <c r="D4" s="61"/>
      <c r="E4" s="61"/>
      <c r="F4" s="61"/>
      <c r="G4" s="61"/>
      <c r="H4" s="61"/>
      <c r="I4" s="61"/>
      <c r="J4" s="61"/>
      <c r="K4" s="59" t="s">
        <v>48</v>
      </c>
    </row>
    <row r="5" spans="1:11" ht="43.5" customHeight="1">
      <c r="A5" s="59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9"/>
    </row>
    <row r="6" spans="1:11" ht="18.75" customHeight="1">
      <c r="A6" s="59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9"/>
    </row>
    <row r="7" spans="1:14" ht="16.5" customHeight="1">
      <c r="A7" s="13" t="s">
        <v>36</v>
      </c>
      <c r="B7" s="47">
        <f aca="true" t="shared" si="0" ref="B7:K7">B8+B11</f>
        <v>225365</v>
      </c>
      <c r="C7" s="47">
        <f t="shared" si="0"/>
        <v>156765</v>
      </c>
      <c r="D7" s="47">
        <f t="shared" si="0"/>
        <v>247098</v>
      </c>
      <c r="E7" s="47">
        <f t="shared" si="0"/>
        <v>130127</v>
      </c>
      <c r="F7" s="47">
        <f t="shared" si="0"/>
        <v>156151</v>
      </c>
      <c r="G7" s="47">
        <f t="shared" si="0"/>
        <v>174154</v>
      </c>
      <c r="H7" s="47">
        <f t="shared" si="0"/>
        <v>202533</v>
      </c>
      <c r="I7" s="47">
        <f t="shared" si="0"/>
        <v>256877</v>
      </c>
      <c r="J7" s="47">
        <f t="shared" si="0"/>
        <v>76539</v>
      </c>
      <c r="K7" s="47">
        <f t="shared" si="0"/>
        <v>1625609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15162</v>
      </c>
      <c r="C8" s="45">
        <f t="shared" si="1"/>
        <v>11441</v>
      </c>
      <c r="D8" s="45">
        <f t="shared" si="1"/>
        <v>15650</v>
      </c>
      <c r="E8" s="45">
        <f t="shared" si="1"/>
        <v>8882</v>
      </c>
      <c r="F8" s="45">
        <f t="shared" si="1"/>
        <v>10763</v>
      </c>
      <c r="G8" s="45">
        <f t="shared" si="1"/>
        <v>6937</v>
      </c>
      <c r="H8" s="45">
        <f t="shared" si="1"/>
        <v>6317</v>
      </c>
      <c r="I8" s="45">
        <f t="shared" si="1"/>
        <v>14962</v>
      </c>
      <c r="J8" s="45">
        <f t="shared" si="1"/>
        <v>2477</v>
      </c>
      <c r="K8" s="38">
        <f>SUM(B8:J8)</f>
        <v>92591</v>
      </c>
      <c r="L8"/>
      <c r="M8"/>
      <c r="N8"/>
    </row>
    <row r="9" spans="1:14" ht="16.5" customHeight="1">
      <c r="A9" s="22" t="s">
        <v>34</v>
      </c>
      <c r="B9" s="45">
        <v>15139</v>
      </c>
      <c r="C9" s="45">
        <v>11438</v>
      </c>
      <c r="D9" s="45">
        <v>15647</v>
      </c>
      <c r="E9" s="45">
        <v>8852</v>
      </c>
      <c r="F9" s="45">
        <v>10752</v>
      </c>
      <c r="G9" s="45">
        <v>6935</v>
      </c>
      <c r="H9" s="45">
        <v>6317</v>
      </c>
      <c r="I9" s="45">
        <v>14940</v>
      </c>
      <c r="J9" s="45">
        <v>2477</v>
      </c>
      <c r="K9" s="38">
        <f>SUM(B9:J9)</f>
        <v>92497</v>
      </c>
      <c r="L9"/>
      <c r="M9"/>
      <c r="N9"/>
    </row>
    <row r="10" spans="1:14" ht="16.5" customHeight="1">
      <c r="A10" s="22" t="s">
        <v>33</v>
      </c>
      <c r="B10" s="45">
        <v>23</v>
      </c>
      <c r="C10" s="45">
        <v>3</v>
      </c>
      <c r="D10" s="45">
        <v>3</v>
      </c>
      <c r="E10" s="45">
        <v>30</v>
      </c>
      <c r="F10" s="45">
        <v>11</v>
      </c>
      <c r="G10" s="45">
        <v>2</v>
      </c>
      <c r="H10" s="45">
        <v>0</v>
      </c>
      <c r="I10" s="45">
        <v>22</v>
      </c>
      <c r="J10" s="45">
        <v>0</v>
      </c>
      <c r="K10" s="38">
        <f>SUM(B10:J10)</f>
        <v>94</v>
      </c>
      <c r="L10"/>
      <c r="M10"/>
      <c r="N10"/>
    </row>
    <row r="11" spans="1:14" ht="16.5" customHeight="1">
      <c r="A11" s="44" t="s">
        <v>32</v>
      </c>
      <c r="B11" s="43">
        <v>210203</v>
      </c>
      <c r="C11" s="43">
        <v>145324</v>
      </c>
      <c r="D11" s="43">
        <v>231448</v>
      </c>
      <c r="E11" s="43">
        <v>121245</v>
      </c>
      <c r="F11" s="43">
        <v>145388</v>
      </c>
      <c r="G11" s="43">
        <v>167217</v>
      </c>
      <c r="H11" s="43">
        <v>196216</v>
      </c>
      <c r="I11" s="43">
        <v>241915</v>
      </c>
      <c r="J11" s="43">
        <v>74062</v>
      </c>
      <c r="K11" s="38">
        <f>SUM(B11:J11)</f>
        <v>1533018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1.490660576607065</v>
      </c>
      <c r="C15" s="39">
        <v>1.804957393435091</v>
      </c>
      <c r="D15" s="39">
        <v>1.245335963370634</v>
      </c>
      <c r="E15" s="39">
        <v>1.608179310037815</v>
      </c>
      <c r="F15" s="39">
        <v>1.354537000771503</v>
      </c>
      <c r="G15" s="39">
        <v>1.29606239658215</v>
      </c>
      <c r="H15" s="39">
        <v>1.263169637049756</v>
      </c>
      <c r="I15" s="39">
        <v>1.345896400855745</v>
      </c>
      <c r="J15" s="39">
        <v>1.478020645864702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1159072.41</v>
      </c>
      <c r="C17" s="36">
        <f aca="true" t="shared" si="2" ref="C17:J17">C18+C19+C20+C21+C22+C23+C24</f>
        <v>1067361.3399999999</v>
      </c>
      <c r="D17" s="36">
        <f t="shared" si="2"/>
        <v>1276179.44</v>
      </c>
      <c r="E17" s="36">
        <f t="shared" si="2"/>
        <v>763626.5599999999</v>
      </c>
      <c r="F17" s="36">
        <f t="shared" si="2"/>
        <v>816329.97</v>
      </c>
      <c r="G17" s="36">
        <f t="shared" si="2"/>
        <v>872376.81</v>
      </c>
      <c r="H17" s="36">
        <f t="shared" si="2"/>
        <v>794192.3999999999</v>
      </c>
      <c r="I17" s="36">
        <f t="shared" si="2"/>
        <v>1100183.83</v>
      </c>
      <c r="J17" s="36">
        <f t="shared" si="2"/>
        <v>403422.33999999997</v>
      </c>
      <c r="K17" s="36">
        <f aca="true" t="shared" si="3" ref="K17:K24">SUM(B17:J17)</f>
        <v>8252745.1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756460.16</v>
      </c>
      <c r="C18" s="30">
        <f t="shared" si="4"/>
        <v>577616.32</v>
      </c>
      <c r="D18" s="30">
        <f t="shared" si="4"/>
        <v>1008530.49</v>
      </c>
      <c r="E18" s="30">
        <f t="shared" si="4"/>
        <v>462393.28</v>
      </c>
      <c r="F18" s="30">
        <f t="shared" si="4"/>
        <v>586784.23</v>
      </c>
      <c r="G18" s="30">
        <f t="shared" si="4"/>
        <v>661698.12</v>
      </c>
      <c r="H18" s="30">
        <f t="shared" si="4"/>
        <v>613411.7</v>
      </c>
      <c r="I18" s="30">
        <f t="shared" si="4"/>
        <v>785350.05</v>
      </c>
      <c r="J18" s="30">
        <f t="shared" si="4"/>
        <v>265123.44</v>
      </c>
      <c r="K18" s="30">
        <f t="shared" si="3"/>
        <v>5717367.79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371165.18</v>
      </c>
      <c r="C19" s="30">
        <f t="shared" si="5"/>
        <v>464956.53</v>
      </c>
      <c r="D19" s="30">
        <f t="shared" si="5"/>
        <v>247428.8</v>
      </c>
      <c r="E19" s="30">
        <f t="shared" si="5"/>
        <v>281218.03</v>
      </c>
      <c r="F19" s="30">
        <f t="shared" si="5"/>
        <v>208036.72</v>
      </c>
      <c r="G19" s="30">
        <f t="shared" si="5"/>
        <v>195903.93</v>
      </c>
      <c r="H19" s="30">
        <f t="shared" si="5"/>
        <v>161431.33</v>
      </c>
      <c r="I19" s="30">
        <f t="shared" si="5"/>
        <v>271649.76</v>
      </c>
      <c r="J19" s="30">
        <f t="shared" si="5"/>
        <v>126734.48</v>
      </c>
      <c r="K19" s="30">
        <f t="shared" si="3"/>
        <v>2328524.7600000002</v>
      </c>
      <c r="L19"/>
      <c r="M19"/>
      <c r="N19"/>
    </row>
    <row r="20" spans="1:14" ht="16.5" customHeight="1">
      <c r="A20" s="18" t="s">
        <v>27</v>
      </c>
      <c r="B20" s="30">
        <v>30211.94</v>
      </c>
      <c r="C20" s="30">
        <v>22106.03</v>
      </c>
      <c r="D20" s="30">
        <v>19344.48</v>
      </c>
      <c r="E20" s="30">
        <v>18788.08</v>
      </c>
      <c r="F20" s="30">
        <v>20281.27</v>
      </c>
      <c r="G20" s="30">
        <v>14419.75</v>
      </c>
      <c r="H20" s="30">
        <v>20167.43</v>
      </c>
      <c r="I20" s="30">
        <v>40501.56</v>
      </c>
      <c r="J20" s="30">
        <v>10223.19</v>
      </c>
      <c r="K20" s="30">
        <f t="shared" si="3"/>
        <v>196043.73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16094.759999999998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68</v>
      </c>
      <c r="B23" s="30">
        <v>-106.1</v>
      </c>
      <c r="C23" s="30">
        <v>0</v>
      </c>
      <c r="D23" s="30">
        <v>-465.56</v>
      </c>
      <c r="E23" s="30">
        <v>-114.06</v>
      </c>
      <c r="F23" s="30">
        <v>-113.48</v>
      </c>
      <c r="G23" s="30">
        <v>-986.22</v>
      </c>
      <c r="H23" s="30">
        <v>-410.84</v>
      </c>
      <c r="I23" s="30">
        <v>0</v>
      </c>
      <c r="J23" s="30">
        <v>0</v>
      </c>
      <c r="K23" s="30">
        <f t="shared" si="3"/>
        <v>-2196.26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587224.91</v>
      </c>
      <c r="C27" s="30">
        <f t="shared" si="6"/>
        <v>385462.33999999997</v>
      </c>
      <c r="D27" s="30">
        <f t="shared" si="6"/>
        <v>727068.37</v>
      </c>
      <c r="E27" s="30">
        <f t="shared" si="6"/>
        <v>585377.4300000002</v>
      </c>
      <c r="F27" s="30">
        <f t="shared" si="6"/>
        <v>295349.29</v>
      </c>
      <c r="G27" s="30">
        <f t="shared" si="6"/>
        <v>229561.40000000002</v>
      </c>
      <c r="H27" s="30">
        <f t="shared" si="6"/>
        <v>329924.51</v>
      </c>
      <c r="I27" s="30">
        <f t="shared" si="6"/>
        <v>954264.7200000001</v>
      </c>
      <c r="J27" s="30">
        <f t="shared" si="6"/>
        <v>203388.07</v>
      </c>
      <c r="K27" s="30">
        <f aca="true" t="shared" si="7" ref="K27:K35">SUM(B27:J27)</f>
        <v>4297621.04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-141282.88</v>
      </c>
      <c r="C28" s="30">
        <f t="shared" si="8"/>
        <v>-56590.2</v>
      </c>
      <c r="D28" s="30">
        <f t="shared" si="8"/>
        <v>-90191.64</v>
      </c>
      <c r="E28" s="30">
        <f t="shared" si="8"/>
        <v>-125210.71</v>
      </c>
      <c r="F28" s="30">
        <f t="shared" si="8"/>
        <v>-47308.8</v>
      </c>
      <c r="G28" s="30">
        <f t="shared" si="8"/>
        <v>-124568.67</v>
      </c>
      <c r="H28" s="30">
        <f t="shared" si="8"/>
        <v>-46068.08</v>
      </c>
      <c r="I28" s="30">
        <f t="shared" si="8"/>
        <v>-94252.55</v>
      </c>
      <c r="J28" s="30">
        <f t="shared" si="8"/>
        <v>-19696.269999999997</v>
      </c>
      <c r="K28" s="30">
        <f t="shared" si="7"/>
        <v>-745169.8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-66611.6</v>
      </c>
      <c r="C29" s="30">
        <f aca="true" t="shared" si="9" ref="C29:J29">-ROUND((C9)*$E$3,2)</f>
        <v>-50327.2</v>
      </c>
      <c r="D29" s="30">
        <f t="shared" si="9"/>
        <v>-68846.8</v>
      </c>
      <c r="E29" s="30">
        <f t="shared" si="9"/>
        <v>-38948.8</v>
      </c>
      <c r="F29" s="30">
        <f t="shared" si="9"/>
        <v>-47308.8</v>
      </c>
      <c r="G29" s="30">
        <f t="shared" si="9"/>
        <v>-30514</v>
      </c>
      <c r="H29" s="30">
        <f t="shared" si="9"/>
        <v>-27794.8</v>
      </c>
      <c r="I29" s="30">
        <f t="shared" si="9"/>
        <v>-65736</v>
      </c>
      <c r="J29" s="30">
        <f t="shared" si="9"/>
        <v>-10898.8</v>
      </c>
      <c r="K29" s="30">
        <f t="shared" si="7"/>
        <v>-406986.8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-215.6</v>
      </c>
      <c r="C31" s="30">
        <v>-92.4</v>
      </c>
      <c r="D31" s="30">
        <v>-123.2</v>
      </c>
      <c r="E31" s="30">
        <v>-154</v>
      </c>
      <c r="F31" s="26">
        <v>0</v>
      </c>
      <c r="G31" s="30">
        <v>-176</v>
      </c>
      <c r="H31" s="30">
        <v>-41.37</v>
      </c>
      <c r="I31" s="30">
        <v>-64.55</v>
      </c>
      <c r="J31" s="30">
        <v>-19.92</v>
      </c>
      <c r="K31" s="30">
        <f t="shared" si="7"/>
        <v>-887.04</v>
      </c>
      <c r="L31"/>
      <c r="M31"/>
      <c r="N31"/>
    </row>
    <row r="32" spans="1:14" ht="16.5" customHeight="1">
      <c r="A32" s="25" t="s">
        <v>20</v>
      </c>
      <c r="B32" s="30">
        <v>-74455.68</v>
      </c>
      <c r="C32" s="30">
        <v>-6170.6</v>
      </c>
      <c r="D32" s="30">
        <v>-21221.64</v>
      </c>
      <c r="E32" s="30">
        <v>-86107.91</v>
      </c>
      <c r="F32" s="26">
        <v>0</v>
      </c>
      <c r="G32" s="30">
        <v>-93878.67</v>
      </c>
      <c r="H32" s="30">
        <v>-18231.91</v>
      </c>
      <c r="I32" s="30">
        <v>-28452</v>
      </c>
      <c r="J32" s="30">
        <v>-8777.55</v>
      </c>
      <c r="K32" s="30">
        <f t="shared" si="7"/>
        <v>-337295.95999999996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728507.79</v>
      </c>
      <c r="C45" s="30">
        <v>442052.54</v>
      </c>
      <c r="D45" s="30">
        <v>835756.61</v>
      </c>
      <c r="E45" s="30">
        <v>710588.1400000001</v>
      </c>
      <c r="F45" s="30">
        <v>342658.08999999997</v>
      </c>
      <c r="G45" s="30">
        <v>354130.07</v>
      </c>
      <c r="H45" s="30">
        <v>375992.59</v>
      </c>
      <c r="I45" s="30">
        <v>1048517.2700000001</v>
      </c>
      <c r="J45" s="30">
        <v>228439.01</v>
      </c>
      <c r="K45" s="27">
        <f>SUM(B45:J45)</f>
        <v>5066642.109999999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1746297.3199999998</v>
      </c>
      <c r="C47" s="27">
        <f aca="true" t="shared" si="11" ref="C47:J47">IF(C17+C27+C48&lt;0,0,C17+C27+C48)</f>
        <v>1452823.6799999997</v>
      </c>
      <c r="D47" s="27">
        <f t="shared" si="11"/>
        <v>2003247.81</v>
      </c>
      <c r="E47" s="27">
        <f t="shared" si="11"/>
        <v>1349003.9900000002</v>
      </c>
      <c r="F47" s="27">
        <f t="shared" si="11"/>
        <v>1111679.26</v>
      </c>
      <c r="G47" s="27">
        <f t="shared" si="11"/>
        <v>1101938.21</v>
      </c>
      <c r="H47" s="27">
        <f t="shared" si="11"/>
        <v>1124116.91</v>
      </c>
      <c r="I47" s="27">
        <f t="shared" si="11"/>
        <v>2054448.5500000003</v>
      </c>
      <c r="J47" s="27">
        <f t="shared" si="11"/>
        <v>606810.4099999999</v>
      </c>
      <c r="K47" s="20">
        <f>SUM(B47:J47)</f>
        <v>12550366.14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1746297.32</v>
      </c>
      <c r="C53" s="10">
        <f t="shared" si="13"/>
        <v>1452823.68</v>
      </c>
      <c r="D53" s="10">
        <f t="shared" si="13"/>
        <v>2003247.81</v>
      </c>
      <c r="E53" s="10">
        <f t="shared" si="13"/>
        <v>1349003.99</v>
      </c>
      <c r="F53" s="10">
        <f t="shared" si="13"/>
        <v>1111679.26</v>
      </c>
      <c r="G53" s="10">
        <f t="shared" si="13"/>
        <v>1101938.21</v>
      </c>
      <c r="H53" s="10">
        <f t="shared" si="13"/>
        <v>1124116.91</v>
      </c>
      <c r="I53" s="10">
        <f>SUM(I54:I66)</f>
        <v>2054448.5499999998</v>
      </c>
      <c r="J53" s="10">
        <f t="shared" si="13"/>
        <v>606810.41</v>
      </c>
      <c r="K53" s="5">
        <f>SUM(K54:K66)</f>
        <v>12550366.14</v>
      </c>
      <c r="L53" s="9"/>
    </row>
    <row r="54" spans="1:11" ht="16.5" customHeight="1">
      <c r="A54" s="7" t="s">
        <v>59</v>
      </c>
      <c r="B54" s="8">
        <v>1527649.08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1527649.08</v>
      </c>
    </row>
    <row r="55" spans="1:11" ht="16.5" customHeight="1">
      <c r="A55" s="7" t="s">
        <v>60</v>
      </c>
      <c r="B55" s="8">
        <v>218648.24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218648.24</v>
      </c>
    </row>
    <row r="56" spans="1:11" ht="16.5" customHeight="1">
      <c r="A56" s="7" t="s">
        <v>4</v>
      </c>
      <c r="B56" s="6">
        <v>0</v>
      </c>
      <c r="C56" s="8">
        <v>1452823.68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1452823.68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2003247.81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2003247.81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1349003.99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1349003.99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1111679.26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1111679.26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1101938.21</v>
      </c>
      <c r="H60" s="6">
        <v>0</v>
      </c>
      <c r="I60" s="6">
        <v>0</v>
      </c>
      <c r="J60" s="6">
        <v>0</v>
      </c>
      <c r="K60" s="5">
        <f t="shared" si="14"/>
        <v>1101938.21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1124116.91</v>
      </c>
      <c r="I61" s="6">
        <v>0</v>
      </c>
      <c r="J61" s="6">
        <v>0</v>
      </c>
      <c r="K61" s="5">
        <f t="shared" si="14"/>
        <v>1124116.91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771179.14</v>
      </c>
      <c r="J63" s="6">
        <v>0</v>
      </c>
      <c r="K63" s="5">
        <f t="shared" si="14"/>
        <v>771179.14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1283269.41</v>
      </c>
      <c r="J64" s="6">
        <v>0</v>
      </c>
      <c r="K64" s="5">
        <f t="shared" si="14"/>
        <v>1283269.41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606810.41</v>
      </c>
      <c r="K65" s="5">
        <f t="shared" si="14"/>
        <v>606810.41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56" t="s">
        <v>73</v>
      </c>
    </row>
    <row r="68" ht="18" customHeight="1">
      <c r="A68" s="56" t="s">
        <v>74</v>
      </c>
    </row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2021-01-15T18:51:36Z</dcterms:modified>
  <cp:category/>
  <cp:version/>
  <cp:contentType/>
  <cp:contentStatus/>
</cp:coreProperties>
</file>