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<sst xmlns="http://schemas.openxmlformats.org/spreadsheetml/2006/main" count="74" uniqueCount="73">
  <si>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</si>
  <si>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</si>
  <si>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</si>
  <si>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</si>
  <si>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</si>
  <si>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</si>
  <si>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</si>
  <si>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</si>
  <si>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</si>
  <si>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</si>
  <si>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</si>
  <si>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</si>
  <si>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</si>
  <si>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</si>
  <si>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</si>
  <si>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</si>
  <si>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</si>
  <si>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</si>
  <si>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</si>
  <si>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</si>
  <si>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</si>
  <si>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</si>
  <si>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</si>
  <si>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</si>
  <si>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</si>
  <si>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</si>
  <si>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</si>
  <si>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</si>
  <si>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</si>
  <si>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</si>
  <si>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</si>
  <si>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</si>
  <si>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</si>
  <si>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</si>
  <si>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</si>
  <si>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</si>
  <si>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</si>
  <si>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</si>
  <si>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</si>
  <si>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</si>
  <si>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</si>
  <si>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</si>
  <si>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</si>
  <si>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</si>
  <si>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</si>
  <si>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</si>
  <si>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</si>
  <si>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</si>
  <si>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</si>
  <si>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</si>
  <si>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</si>
  <si>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</si>
  <si>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</si>
  <si>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</si>
  <si>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</si>
  <si>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</si>
  <si>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</si>
  <si>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</si>
  <si>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</si>
  <si>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</si>
  <si>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</si>
  <si>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</si>
  <si>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</si>
  <si>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</si>
  <si>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</si>
  <si>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</si>
  <si>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</si>
  <si>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</si>
  <si>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</si>
  <si>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</si>
  <si>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</si>
  <si>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</si>
  <si>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01/01/21 - VENCIMENTO 08/01/21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</si>
</sst>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D8" sqref="D8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32974</v>
      </c>
      <c r="C7" s="47">
        <f t="shared" si="0"/>
        <v>26477</v>
      </c>
      <c r="D7" s="47">
        <f t="shared" si="0"/>
        <v>39423</v>
      </c>
      <c r="E7" s="47">
        <f t="shared" si="0"/>
        <v>19190</v>
      </c>
      <c r="F7" s="47">
        <f t="shared" si="0"/>
        <v>28082</v>
      </c>
      <c r="G7" s="47">
        <f t="shared" si="0"/>
        <v>33499</v>
      </c>
      <c r="H7" s="47">
        <f t="shared" si="0"/>
        <v>40621</v>
      </c>
      <c r="I7" s="47">
        <f t="shared" si="0"/>
        <v>44429</v>
      </c>
      <c r="J7" s="47">
        <f t="shared" si="0"/>
        <v>9528</v>
      </c>
      <c r="K7" s="47">
        <f t="shared" si="0"/>
        <v>274223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3617</v>
      </c>
      <c r="C8" s="45">
        <f t="shared" si="1"/>
        <v>3289</v>
      </c>
      <c r="D8" s="45">
        <f t="shared" si="1"/>
        <v>4515</v>
      </c>
      <c r="E8" s="45">
        <f t="shared" si="1"/>
        <v>2160</v>
      </c>
      <c r="F8" s="45">
        <f t="shared" si="1"/>
        <v>2716</v>
      </c>
      <c r="G8" s="45">
        <f t="shared" si="1"/>
        <v>2386</v>
      </c>
      <c r="H8" s="45">
        <f t="shared" si="1"/>
        <v>2570</v>
      </c>
      <c r="I8" s="45">
        <f t="shared" si="1"/>
        <v>3567</v>
      </c>
      <c r="J8" s="45">
        <f t="shared" si="1"/>
        <v>349</v>
      </c>
      <c r="K8" s="38">
        <f>SUM(B8:J8)</f>
        <v>25169</v>
      </c>
      <c r="L8"/>
      <c r="M8"/>
      <c r="N8"/>
    </row>
    <row r="9" spans="1:14" ht="16.5" customHeight="1">
      <c r="A9" s="22" t="s">
        <v>35</v>
      </c>
      <c r="B9" s="45">
        <v>3614</v>
      </c>
      <c r="C9" s="45">
        <v>3288</v>
      </c>
      <c r="D9" s="45">
        <v>4515</v>
      </c>
      <c r="E9" s="45">
        <v>2156</v>
      </c>
      <c r="F9" s="45">
        <v>2715</v>
      </c>
      <c r="G9" s="45">
        <v>2384</v>
      </c>
      <c r="H9" s="45">
        <v>2570</v>
      </c>
      <c r="I9" s="45">
        <v>3565</v>
      </c>
      <c r="J9" s="45">
        <v>349</v>
      </c>
      <c r="K9" s="38">
        <f>SUM(B9:J9)</f>
        <v>25156</v>
      </c>
      <c r="L9"/>
      <c r="M9"/>
      <c r="N9"/>
    </row>
    <row r="10" spans="1:14" ht="16.5" customHeight="1">
      <c r="A10" s="22" t="s">
        <v>34</v>
      </c>
      <c r="B10" s="45">
        <v>3</v>
      </c>
      <c r="C10" s="45">
        <v>1</v>
      </c>
      <c r="D10" s="45">
        <v>0</v>
      </c>
      <c r="E10" s="45">
        <v>4</v>
      </c>
      <c r="F10" s="45">
        <v>1</v>
      </c>
      <c r="G10" s="45">
        <v>2</v>
      </c>
      <c r="H10" s="45">
        <v>0</v>
      </c>
      <c r="I10" s="45">
        <v>2</v>
      </c>
      <c r="J10" s="45">
        <v>0</v>
      </c>
      <c r="K10" s="38">
        <f>SUM(B10:J10)</f>
        <v>13</v>
      </c>
      <c r="L10"/>
      <c r="M10"/>
      <c r="N10"/>
    </row>
    <row r="11" spans="1:14" ht="16.5" customHeight="1">
      <c r="A11" s="44" t="s">
        <v>33</v>
      </c>
      <c r="B11" s="43">
        <v>29357</v>
      </c>
      <c r="C11" s="43">
        <v>23188</v>
      </c>
      <c r="D11" s="43">
        <v>34908</v>
      </c>
      <c r="E11" s="43">
        <v>17030</v>
      </c>
      <c r="F11" s="43">
        <v>25366</v>
      </c>
      <c r="G11" s="43">
        <v>31113</v>
      </c>
      <c r="H11" s="43">
        <v>38051</v>
      </c>
      <c r="I11" s="43">
        <v>40862</v>
      </c>
      <c r="J11" s="43">
        <v>9179</v>
      </c>
      <c r="K11" s="38">
        <f>SUM(B11:J11)</f>
        <v>249054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1.589990450019791</v>
      </c>
      <c r="C15" s="39">
        <v>1.763368770671855</v>
      </c>
      <c r="D15" s="39">
        <v>1.324465140466436</v>
      </c>
      <c r="E15" s="39">
        <v>1.741540227604293</v>
      </c>
      <c r="F15" s="39">
        <v>1.487636049926365</v>
      </c>
      <c r="G15" s="39">
        <v>1.455744590711465</v>
      </c>
      <c r="H15" s="39">
        <v>1.383503462798328</v>
      </c>
      <c r="I15" s="39">
        <v>1.516359462976241</v>
      </c>
      <c r="J15" s="39">
        <v>1.658277372914912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190074.45</v>
      </c>
      <c r="C17" s="36">
        <f aca="true" t="shared" si="2" ref="C17:J17">C18+C19+C20+C21+C22+C23+C24</f>
        <v>189785.13999999998</v>
      </c>
      <c r="D17" s="36">
        <f t="shared" si="2"/>
        <v>223004.54000000004</v>
      </c>
      <c r="E17" s="36">
        <f t="shared" si="2"/>
        <v>128902.85</v>
      </c>
      <c r="F17" s="36">
        <f t="shared" si="2"/>
        <v>170104.85</v>
      </c>
      <c r="G17" s="36">
        <f t="shared" si="2"/>
        <v>191434.13</v>
      </c>
      <c r="H17" s="36">
        <f t="shared" si="2"/>
        <v>180932.97</v>
      </c>
      <c r="I17" s="36">
        <f t="shared" si="2"/>
        <v>228738.69000000003</v>
      </c>
      <c r="J17" s="36">
        <f t="shared" si="2"/>
        <v>60018.710000000014</v>
      </c>
      <c r="K17" s="36">
        <f aca="true" t="shared" si="3" ref="K17:K24">SUM(B17:J17)</f>
        <v>1562996.3299999998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110680.53</v>
      </c>
      <c r="C18" s="30">
        <f t="shared" si="4"/>
        <v>97557.15</v>
      </c>
      <c r="D18" s="30">
        <f t="shared" si="4"/>
        <v>160904.97</v>
      </c>
      <c r="E18" s="30">
        <f t="shared" si="4"/>
        <v>68189.75</v>
      </c>
      <c r="F18" s="30">
        <f t="shared" si="4"/>
        <v>105526.54</v>
      </c>
      <c r="G18" s="30">
        <f t="shared" si="4"/>
        <v>127279.45</v>
      </c>
      <c r="H18" s="30">
        <f t="shared" si="4"/>
        <v>123028.82</v>
      </c>
      <c r="I18" s="30">
        <f t="shared" si="4"/>
        <v>135832.78</v>
      </c>
      <c r="J18" s="30">
        <f t="shared" si="4"/>
        <v>33004.04</v>
      </c>
      <c r="K18" s="30">
        <f t="shared" si="3"/>
        <v>962004.03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65300.46</v>
      </c>
      <c r="C19" s="30">
        <f t="shared" si="5"/>
        <v>74472.08</v>
      </c>
      <c r="D19" s="30">
        <f t="shared" si="5"/>
        <v>52208.05</v>
      </c>
      <c r="E19" s="30">
        <f t="shared" si="5"/>
        <v>50565.44</v>
      </c>
      <c r="F19" s="30">
        <f t="shared" si="5"/>
        <v>51458.55</v>
      </c>
      <c r="G19" s="30">
        <f t="shared" si="5"/>
        <v>58006.92</v>
      </c>
      <c r="H19" s="30">
        <f t="shared" si="5"/>
        <v>47181.98</v>
      </c>
      <c r="I19" s="30">
        <f t="shared" si="5"/>
        <v>70138.54</v>
      </c>
      <c r="J19" s="30">
        <f t="shared" si="5"/>
        <v>21725.81</v>
      </c>
      <c r="K19" s="30">
        <f t="shared" si="3"/>
        <v>491057.82999999996</v>
      </c>
      <c r="L19"/>
      <c r="M19"/>
      <c r="N19"/>
    </row>
    <row r="20" spans="1:14" ht="16.5" customHeight="1">
      <c r="A20" s="18" t="s">
        <v>28</v>
      </c>
      <c r="B20" s="30">
        <v>12752.23</v>
      </c>
      <c r="C20" s="30">
        <v>15073.45</v>
      </c>
      <c r="D20" s="30">
        <v>10296.14</v>
      </c>
      <c r="E20" s="30">
        <v>9604.85</v>
      </c>
      <c r="F20" s="30">
        <v>11778.53</v>
      </c>
      <c r="G20" s="30">
        <v>5683.17</v>
      </c>
      <c r="H20" s="30">
        <v>11129.39</v>
      </c>
      <c r="I20" s="30">
        <v>21529.95</v>
      </c>
      <c r="J20" s="30">
        <v>4422.33</v>
      </c>
      <c r="K20" s="30">
        <f t="shared" si="3"/>
        <v>102270.04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1341.23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1341.23</v>
      </c>
      <c r="J21" s="34">
        <v>1341.23</v>
      </c>
      <c r="K21" s="30">
        <f t="shared" si="3"/>
        <v>14753.529999999999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-3089.68</v>
      </c>
      <c r="I22" s="30">
        <v>0</v>
      </c>
      <c r="J22" s="30">
        <v>0</v>
      </c>
      <c r="K22" s="30">
        <f t="shared" si="3"/>
        <v>-3089.68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-1745.85</v>
      </c>
      <c r="E23" s="30">
        <v>-798.42</v>
      </c>
      <c r="F23" s="30">
        <v>0</v>
      </c>
      <c r="G23" s="30">
        <v>-876.64</v>
      </c>
      <c r="H23" s="30">
        <v>0</v>
      </c>
      <c r="I23" s="30">
        <v>-103.81</v>
      </c>
      <c r="J23" s="30">
        <v>-474.7</v>
      </c>
      <c r="K23" s="30">
        <f t="shared" si="3"/>
        <v>-3999.4199999999996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-15901.6</v>
      </c>
      <c r="C27" s="30">
        <f t="shared" si="6"/>
        <v>-14467.2</v>
      </c>
      <c r="D27" s="30">
        <f t="shared" si="6"/>
        <v>-38362.6</v>
      </c>
      <c r="E27" s="30">
        <f t="shared" si="6"/>
        <v>-9486.4</v>
      </c>
      <c r="F27" s="30">
        <f t="shared" si="6"/>
        <v>-11946</v>
      </c>
      <c r="G27" s="30">
        <f t="shared" si="6"/>
        <v>-10489.6</v>
      </c>
      <c r="H27" s="30">
        <f t="shared" si="6"/>
        <v>-11308</v>
      </c>
      <c r="I27" s="30">
        <f t="shared" si="6"/>
        <v>-15686</v>
      </c>
      <c r="J27" s="30">
        <f t="shared" si="6"/>
        <v>-6890.27</v>
      </c>
      <c r="K27" s="30">
        <f aca="true" t="shared" si="7" ref="K27:K35">SUM(B27:J27)</f>
        <v>-134537.66999999998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-15901.6</v>
      </c>
      <c r="C28" s="30">
        <f t="shared" si="8"/>
        <v>-14467.2</v>
      </c>
      <c r="D28" s="30">
        <f t="shared" si="8"/>
        <v>-19866</v>
      </c>
      <c r="E28" s="30">
        <f t="shared" si="8"/>
        <v>-9486.4</v>
      </c>
      <c r="F28" s="30">
        <f t="shared" si="8"/>
        <v>-11946</v>
      </c>
      <c r="G28" s="30">
        <f t="shared" si="8"/>
        <v>-10489.6</v>
      </c>
      <c r="H28" s="30">
        <f t="shared" si="8"/>
        <v>-11308</v>
      </c>
      <c r="I28" s="30">
        <f t="shared" si="8"/>
        <v>-15686</v>
      </c>
      <c r="J28" s="30">
        <f t="shared" si="8"/>
        <v>-1535.6</v>
      </c>
      <c r="K28" s="30">
        <f t="shared" si="7"/>
        <v>-110686.40000000002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-15901.6</v>
      </c>
      <c r="C29" s="30">
        <f aca="true" t="shared" si="9" ref="C29:J29">-ROUND((C9)*$E$3,2)</f>
        <v>-14467.2</v>
      </c>
      <c r="D29" s="30">
        <f t="shared" si="9"/>
        <v>-19866</v>
      </c>
      <c r="E29" s="30">
        <f t="shared" si="9"/>
        <v>-9486.4</v>
      </c>
      <c r="F29" s="30">
        <f t="shared" si="9"/>
        <v>-11946</v>
      </c>
      <c r="G29" s="30">
        <f t="shared" si="9"/>
        <v>-10489.6</v>
      </c>
      <c r="H29" s="30">
        <f t="shared" si="9"/>
        <v>-11308</v>
      </c>
      <c r="I29" s="30">
        <f t="shared" si="9"/>
        <v>-15686</v>
      </c>
      <c r="J29" s="30">
        <f t="shared" si="9"/>
        <v>-1535.6</v>
      </c>
      <c r="K29" s="30">
        <f t="shared" si="7"/>
        <v>-110686.40000000002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174172.85</v>
      </c>
      <c r="C47" s="27">
        <f aca="true" t="shared" si="11" ref="C47:J47">IF(C17+C27+C48&lt;0,0,C17+C27+C48)</f>
        <v>175317.93999999997</v>
      </c>
      <c r="D47" s="27">
        <f t="shared" si="11"/>
        <v>184641.94000000003</v>
      </c>
      <c r="E47" s="27">
        <f t="shared" si="11"/>
        <v>119416.45000000001</v>
      </c>
      <c r="F47" s="27">
        <f t="shared" si="11"/>
        <v>158158.85</v>
      </c>
      <c r="G47" s="27">
        <f t="shared" si="11"/>
        <v>180944.53</v>
      </c>
      <c r="H47" s="27">
        <f t="shared" si="11"/>
        <v>169624.97</v>
      </c>
      <c r="I47" s="27">
        <f t="shared" si="11"/>
        <v>213052.69000000003</v>
      </c>
      <c r="J47" s="27">
        <f t="shared" si="11"/>
        <v>53128.44000000002</v>
      </c>
      <c r="K47" s="20">
        <f>SUM(B47:J47)</f>
        <v>1428458.66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174172.84</v>
      </c>
      <c r="C53" s="10">
        <f t="shared" si="13"/>
        <v>175317.95</v>
      </c>
      <c r="D53" s="10">
        <f t="shared" si="13"/>
        <v>184641.95</v>
      </c>
      <c r="E53" s="10">
        <f t="shared" si="13"/>
        <v>119416.44</v>
      </c>
      <c r="F53" s="10">
        <f t="shared" si="13"/>
        <v>158158.84</v>
      </c>
      <c r="G53" s="10">
        <f t="shared" si="13"/>
        <v>180944.53</v>
      </c>
      <c r="H53" s="10">
        <f t="shared" si="13"/>
        <v>169624.97</v>
      </c>
      <c r="I53" s="10">
        <f>SUM(I54:I66)</f>
        <v>213052.69</v>
      </c>
      <c r="J53" s="10">
        <f t="shared" si="13"/>
        <v>53128.44</v>
      </c>
      <c r="K53" s="5">
        <f>SUM(K54:K66)</f>
        <v>1428458.65</v>
      </c>
      <c r="L53" s="9"/>
    </row>
    <row r="54" spans="1:11" ht="16.5" customHeight="1">
      <c r="A54" s="7" t="s">
        <v>60</v>
      </c>
      <c r="B54" s="8">
        <v>152279.31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152279.31</v>
      </c>
    </row>
    <row r="55" spans="1:11" ht="16.5" customHeight="1">
      <c r="A55" s="7" t="s">
        <v>61</v>
      </c>
      <c r="B55" s="8">
        <v>21893.53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21893.53</v>
      </c>
    </row>
    <row r="56" spans="1:11" ht="16.5" customHeight="1">
      <c r="A56" s="7" t="s">
        <v>4</v>
      </c>
      <c r="B56" s="6">
        <v>0</v>
      </c>
      <c r="C56" s="8">
        <v>175317.95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175317.95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184641.95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184641.95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119416.44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119416.44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158158.84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158158.84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180944.53</v>
      </c>
      <c r="H60" s="6">
        <v>0</v>
      </c>
      <c r="I60" s="6">
        <v>0</v>
      </c>
      <c r="J60" s="6">
        <v>0</v>
      </c>
      <c r="K60" s="5">
        <f t="shared" si="14"/>
        <v>180944.53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169624.97</v>
      </c>
      <c r="I61" s="6">
        <v>0</v>
      </c>
      <c r="J61" s="6">
        <v>0</v>
      </c>
      <c r="K61" s="5">
        <f t="shared" si="14"/>
        <v>169624.97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67750.76</v>
      </c>
      <c r="J63" s="6">
        <v>0</v>
      </c>
      <c r="K63" s="5">
        <f t="shared" si="14"/>
        <v>67750.76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145301.93</v>
      </c>
      <c r="J64" s="6">
        <v>0</v>
      </c>
      <c r="K64" s="5">
        <f t="shared" si="14"/>
        <v>145301.93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53128.44</v>
      </c>
      <c r="K65" s="5">
        <f t="shared" si="14"/>
        <v>53128.44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2021-01-08T18:36:17Z</dcterms:modified>
  <cp:category/>
  <cp:version/>
  <cp:contentType/>
  <cp:contentStatus/>
</cp:coreProperties>
</file>