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<sst xmlns="http://schemas.openxmlformats.org/spreadsheetml/2006/main" count="79" uniqueCount="76">
  <si>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</si>
  <si>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</si>
  <si>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</si>
  <si>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</si>
  <si>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</si>
  <si>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</si>
  <si>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</si>
  <si>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</si>
  <si>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</si>
  <si>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</si>
  <si>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</si>
  <si>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</si>
  <si>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</si>
  <si>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</si>
  <si>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</si>
  <si>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</si>
  <si>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</si>
  <si>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</si>
  <si>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</si>
  <si>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</si>
  <si>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</si>
  <si>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</si>
  <si>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</si>
  <si>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</si>
  <si>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</si>
  <si>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</si>
  <si>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</si>
  <si>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</si>
  <si>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</si>
  <si>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</si>
  <si>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</si>
  <si>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</si>
  <si>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</si>
  <si>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</si>
  <si>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</si>
  <si>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</si>
  <si>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</si>
  <si>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</si>
  <si>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</si>
  <si>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</si>
  <si>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</si>
  <si>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</si>
  <si>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</si>
  <si>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</si>
  <si>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</si>
  <si>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</si>
  <si>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</si>
  <si>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</si>
  <si>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</si>
  <si>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</si>
  <si>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</si>
  <si>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</si>
  <si>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</si>
  <si>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</si>
  <si>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</si>
  <si>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</si>
  <si>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</si>
  <si>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</si>
  <si>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</si>
  <si>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</si>
  <si>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</si>
  <si>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</si>
  <si>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</si>
  <si>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</si>
  <si>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</si>
  <si>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</si>
  <si>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</si>
  <si>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</si>
  <si>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</si>
  <si>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</si>
  <si>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</si>
  <si>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</si>
  <si>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</si>
  <si>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26/02/21 - VENCIMENTO 05/03/21</t>
  </si>
  <si>
    <t>5.3. Revisão de Remuneração pelo Transporte Coletivo (1)</t>
  </si>
  <si>
    <t>Nota: (1) Revisões de 19/03 a 03/12/20 e frota parada de fevereiro/21.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</si>
</sst>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299541</v>
      </c>
      <c r="C7" s="9">
        <f t="shared" si="0"/>
        <v>213653</v>
      </c>
      <c r="D7" s="9">
        <f t="shared" si="0"/>
        <v>243718</v>
      </c>
      <c r="E7" s="9">
        <f t="shared" si="0"/>
        <v>51348</v>
      </c>
      <c r="F7" s="9">
        <f t="shared" si="0"/>
        <v>169245</v>
      </c>
      <c r="G7" s="9">
        <f t="shared" si="0"/>
        <v>281729</v>
      </c>
      <c r="H7" s="9">
        <f t="shared" si="0"/>
        <v>42041</v>
      </c>
      <c r="I7" s="9">
        <f t="shared" si="0"/>
        <v>219327</v>
      </c>
      <c r="J7" s="9">
        <f t="shared" si="0"/>
        <v>191890</v>
      </c>
      <c r="K7" s="9">
        <f t="shared" si="0"/>
        <v>268040</v>
      </c>
      <c r="L7" s="9">
        <f t="shared" si="0"/>
        <v>200816</v>
      </c>
      <c r="M7" s="9">
        <f t="shared" si="0"/>
        <v>94949</v>
      </c>
      <c r="N7" s="9">
        <f t="shared" si="0"/>
        <v>61727</v>
      </c>
      <c r="O7" s="9">
        <f t="shared" si="0"/>
        <v>2338024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13866</v>
      </c>
      <c r="C8" s="11">
        <f t="shared" si="1"/>
        <v>13265</v>
      </c>
      <c r="D8" s="11">
        <f t="shared" si="1"/>
        <v>11164</v>
      </c>
      <c r="E8" s="11">
        <f t="shared" si="1"/>
        <v>2067</v>
      </c>
      <c r="F8" s="11">
        <f t="shared" si="1"/>
        <v>7266</v>
      </c>
      <c r="G8" s="11">
        <f t="shared" si="1"/>
        <v>12695</v>
      </c>
      <c r="H8" s="11">
        <f t="shared" si="1"/>
        <v>2702</v>
      </c>
      <c r="I8" s="11">
        <f t="shared" si="1"/>
        <v>14396</v>
      </c>
      <c r="J8" s="11">
        <f t="shared" si="1"/>
        <v>10277</v>
      </c>
      <c r="K8" s="11">
        <f t="shared" si="1"/>
        <v>9270</v>
      </c>
      <c r="L8" s="11">
        <f t="shared" si="1"/>
        <v>7400</v>
      </c>
      <c r="M8" s="11">
        <f t="shared" si="1"/>
        <v>4365</v>
      </c>
      <c r="N8" s="11">
        <f t="shared" si="1"/>
        <v>3945</v>
      </c>
      <c r="O8" s="11">
        <f t="shared" si="1"/>
        <v>112678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13866</v>
      </c>
      <c r="C9" s="11">
        <v>13265</v>
      </c>
      <c r="D9" s="11">
        <v>11164</v>
      </c>
      <c r="E9" s="11">
        <v>2067</v>
      </c>
      <c r="F9" s="11">
        <v>7266</v>
      </c>
      <c r="G9" s="11">
        <v>12695</v>
      </c>
      <c r="H9" s="11">
        <v>2699</v>
      </c>
      <c r="I9" s="11">
        <v>14394</v>
      </c>
      <c r="J9" s="11">
        <v>10277</v>
      </c>
      <c r="K9" s="11">
        <v>9263</v>
      </c>
      <c r="L9" s="11">
        <v>7400</v>
      </c>
      <c r="M9" s="11">
        <v>4359</v>
      </c>
      <c r="N9" s="11">
        <v>3945</v>
      </c>
      <c r="O9" s="11">
        <f>SUM(B9:N9)</f>
        <v>112660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7</v>
      </c>
      <c r="L10" s="13">
        <v>0</v>
      </c>
      <c r="M10" s="13">
        <v>6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285675</v>
      </c>
      <c r="C11" s="13">
        <v>200388</v>
      </c>
      <c r="D11" s="13">
        <v>232554</v>
      </c>
      <c r="E11" s="13">
        <v>49281</v>
      </c>
      <c r="F11" s="13">
        <v>161979</v>
      </c>
      <c r="G11" s="13">
        <v>269034</v>
      </c>
      <c r="H11" s="13">
        <v>39339</v>
      </c>
      <c r="I11" s="13">
        <v>204931</v>
      </c>
      <c r="J11" s="13">
        <v>181613</v>
      </c>
      <c r="K11" s="13">
        <v>258770</v>
      </c>
      <c r="L11" s="13">
        <v>193416</v>
      </c>
      <c r="M11" s="13">
        <v>90584</v>
      </c>
      <c r="N11" s="13">
        <v>57782</v>
      </c>
      <c r="O11" s="11">
        <f>SUM(B11:N11)</f>
        <v>2225346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1.42326885277431</v>
      </c>
      <c r="C15" s="19">
        <v>1.47065726163404</v>
      </c>
      <c r="D15" s="19">
        <v>1.364519525231638</v>
      </c>
      <c r="E15" s="19">
        <v>1.068849106969166</v>
      </c>
      <c r="F15" s="19">
        <v>1.758335476353313</v>
      </c>
      <c r="G15" s="19">
        <v>1.742470432208132</v>
      </c>
      <c r="H15" s="19">
        <v>1.944899752519215</v>
      </c>
      <c r="I15" s="19">
        <v>1.407936769986113</v>
      </c>
      <c r="J15" s="19">
        <v>1.43610085793098</v>
      </c>
      <c r="K15" s="19">
        <v>1.400784992676455</v>
      </c>
      <c r="L15" s="19">
        <v>1.4942721569868</v>
      </c>
      <c r="M15" s="19">
        <v>1.521729021937842</v>
      </c>
      <c r="N15" s="19">
        <v>1.462889414819745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1029721.6300000002</v>
      </c>
      <c r="C17" s="24">
        <f aca="true" t="shared" si="2" ref="C17:N17">C18+C19+C20+C21+C22+C23+C24+C25</f>
        <v>761431.46</v>
      </c>
      <c r="D17" s="24">
        <f t="shared" si="2"/>
        <v>700270.8999999999</v>
      </c>
      <c r="E17" s="24">
        <f t="shared" si="2"/>
        <v>202455.26</v>
      </c>
      <c r="F17" s="24">
        <f t="shared" si="2"/>
        <v>720087.08</v>
      </c>
      <c r="G17" s="24">
        <f t="shared" si="2"/>
        <v>986237.02</v>
      </c>
      <c r="H17" s="24">
        <f t="shared" si="2"/>
        <v>217401.32000000004</v>
      </c>
      <c r="I17" s="24">
        <f t="shared" si="2"/>
        <v>748387.2899999998</v>
      </c>
      <c r="J17" s="24">
        <f t="shared" si="2"/>
        <v>659210.32</v>
      </c>
      <c r="K17" s="24">
        <f t="shared" si="2"/>
        <v>871820.7999999999</v>
      </c>
      <c r="L17" s="24">
        <f t="shared" si="2"/>
        <v>792066.0999999999</v>
      </c>
      <c r="M17" s="24">
        <f t="shared" si="2"/>
        <v>449314.11</v>
      </c>
      <c r="N17" s="24">
        <f t="shared" si="2"/>
        <v>247375.15000000002</v>
      </c>
      <c r="O17" s="24">
        <f>O18+O19+O20+O21+O22+O23+O24+O25</f>
        <v>8385778.44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660547.81</v>
      </c>
      <c r="C18" s="30">
        <f t="shared" si="3"/>
        <v>486594.71</v>
      </c>
      <c r="D18" s="30">
        <f t="shared" si="3"/>
        <v>486680.47</v>
      </c>
      <c r="E18" s="30">
        <f t="shared" si="3"/>
        <v>175409.9</v>
      </c>
      <c r="F18" s="30">
        <f t="shared" si="3"/>
        <v>391582.16</v>
      </c>
      <c r="G18" s="30">
        <f t="shared" si="3"/>
        <v>535848.56</v>
      </c>
      <c r="H18" s="30">
        <f t="shared" si="3"/>
        <v>107217.16</v>
      </c>
      <c r="I18" s="30">
        <f t="shared" si="3"/>
        <v>495547.42</v>
      </c>
      <c r="J18" s="30">
        <f t="shared" si="3"/>
        <v>436377.05</v>
      </c>
      <c r="K18" s="30">
        <f t="shared" si="3"/>
        <v>576580.84</v>
      </c>
      <c r="L18" s="30">
        <f t="shared" si="3"/>
        <v>491637.73</v>
      </c>
      <c r="M18" s="30">
        <f t="shared" si="3"/>
        <v>268534.76</v>
      </c>
      <c r="N18" s="30">
        <f t="shared" si="3"/>
        <v>157768.04</v>
      </c>
      <c r="O18" s="30">
        <f aca="true" t="shared" si="4" ref="O18:O25">SUM(B18:N18)</f>
        <v>5270326.61</v>
      </c>
    </row>
    <row r="19" spans="1:23" ht="18.75" customHeight="1">
      <c r="A19" s="26" t="s">
        <v>35</v>
      </c>
      <c r="B19" s="30">
        <f>IF(B15&lt;&gt;0,ROUND((B15-1)*B18,2),0)</f>
        <v>279589.31</v>
      </c>
      <c r="C19" s="30">
        <f aca="true" t="shared" si="5" ref="C19:N19">IF(C15&lt;&gt;0,ROUND((C15-1)*C18,2),0)</f>
        <v>229019.33</v>
      </c>
      <c r="D19" s="30">
        <f t="shared" si="5"/>
        <v>177404.53</v>
      </c>
      <c r="E19" s="30">
        <f t="shared" si="5"/>
        <v>12076.81</v>
      </c>
      <c r="F19" s="30">
        <f t="shared" si="5"/>
        <v>296950.64</v>
      </c>
      <c r="G19" s="30">
        <f t="shared" si="5"/>
        <v>397851.71</v>
      </c>
      <c r="H19" s="30">
        <f t="shared" si="5"/>
        <v>101309.47</v>
      </c>
      <c r="I19" s="30">
        <f t="shared" si="5"/>
        <v>202152.01</v>
      </c>
      <c r="J19" s="30">
        <f t="shared" si="5"/>
        <v>190304.41</v>
      </c>
      <c r="K19" s="30">
        <f t="shared" si="5"/>
        <v>231084.95</v>
      </c>
      <c r="L19" s="30">
        <f t="shared" si="5"/>
        <v>243002.84</v>
      </c>
      <c r="M19" s="30">
        <f t="shared" si="5"/>
        <v>140102.38</v>
      </c>
      <c r="N19" s="30">
        <f t="shared" si="5"/>
        <v>73029.16</v>
      </c>
      <c r="O19" s="30">
        <f t="shared" si="4"/>
        <v>2573877.55</v>
      </c>
      <c r="W19" s="62"/>
    </row>
    <row r="20" spans="1:15" ht="18.75" customHeight="1">
      <c r="A20" s="26" t="s">
        <v>36</v>
      </c>
      <c r="B20" s="30">
        <v>39599.91</v>
      </c>
      <c r="C20" s="30">
        <v>28176.24</v>
      </c>
      <c r="D20" s="30">
        <v>20009.13</v>
      </c>
      <c r="E20" s="30">
        <v>7521.58</v>
      </c>
      <c r="F20" s="30">
        <v>17007.3</v>
      </c>
      <c r="G20" s="30">
        <v>28169.61</v>
      </c>
      <c r="H20" s="30">
        <v>4459.82</v>
      </c>
      <c r="I20" s="30">
        <v>15662.28</v>
      </c>
      <c r="J20" s="30">
        <v>24755.4</v>
      </c>
      <c r="K20" s="30">
        <v>34864.83</v>
      </c>
      <c r="L20" s="30">
        <v>32560.59</v>
      </c>
      <c r="M20" s="30">
        <v>15343.81</v>
      </c>
      <c r="N20" s="30">
        <v>8112.31</v>
      </c>
      <c r="O20" s="30">
        <f t="shared" si="4"/>
        <v>276242.81000000006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-1839.42</v>
      </c>
      <c r="E23" s="30">
        <v>-549.78</v>
      </c>
      <c r="F23" s="30">
        <v>-510.42</v>
      </c>
      <c r="G23" s="30">
        <v>-459.1</v>
      </c>
      <c r="H23" s="30">
        <v>-445</v>
      </c>
      <c r="I23" s="30">
        <v>-166.42</v>
      </c>
      <c r="J23" s="30">
        <v>-4386.72</v>
      </c>
      <c r="K23" s="30">
        <v>-743.9</v>
      </c>
      <c r="L23" s="30">
        <v>-1742.16</v>
      </c>
      <c r="M23" s="30">
        <v>0</v>
      </c>
      <c r="N23" s="30">
        <v>0</v>
      </c>
      <c r="O23" s="30">
        <f t="shared" si="4"/>
        <v>-10842.92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7024.92</v>
      </c>
      <c r="F25" s="30">
        <v>22002.38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306992.75000000006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1146781.4999999998</v>
      </c>
      <c r="C27" s="30">
        <f>+C28+C30+C41+C42+C45-C46</f>
        <v>942041.71</v>
      </c>
      <c r="D27" s="30">
        <f t="shared" si="6"/>
        <v>63192.670000000006</v>
      </c>
      <c r="E27" s="30">
        <f t="shared" si="6"/>
        <v>241767.46</v>
      </c>
      <c r="F27" s="30">
        <f t="shared" si="6"/>
        <v>377106.48000000004</v>
      </c>
      <c r="G27" s="30">
        <f t="shared" si="6"/>
        <v>742808.21</v>
      </c>
      <c r="H27" s="30">
        <f t="shared" si="6"/>
        <v>-80999.61000000002</v>
      </c>
      <c r="I27" s="30">
        <f t="shared" si="6"/>
        <v>699213.2799999998</v>
      </c>
      <c r="J27" s="30">
        <f t="shared" si="6"/>
        <v>735163.0200000001</v>
      </c>
      <c r="K27" s="30">
        <f t="shared" si="6"/>
        <v>1185597.2</v>
      </c>
      <c r="L27" s="30">
        <f t="shared" si="6"/>
        <v>1140428.7300000002</v>
      </c>
      <c r="M27" s="30">
        <f t="shared" si="6"/>
        <v>341475.50000000006</v>
      </c>
      <c r="N27" s="30">
        <f t="shared" si="6"/>
        <v>-460.84999999999854</v>
      </c>
      <c r="O27" s="30">
        <f t="shared" si="6"/>
        <v>7534115.299999999</v>
      </c>
    </row>
    <row r="28" spans="1:15" ht="18.75" customHeight="1">
      <c r="A28" s="26" t="s">
        <v>40</v>
      </c>
      <c r="B28" s="31">
        <f>+B29</f>
        <v>-61010.4</v>
      </c>
      <c r="C28" s="31">
        <f>+C29</f>
        <v>-58366</v>
      </c>
      <c r="D28" s="31">
        <f aca="true" t="shared" si="7" ref="D28:O28">+D29</f>
        <v>-49121.6</v>
      </c>
      <c r="E28" s="31">
        <f t="shared" si="7"/>
        <v>-9094.8</v>
      </c>
      <c r="F28" s="31">
        <f t="shared" si="7"/>
        <v>-31970.4</v>
      </c>
      <c r="G28" s="31">
        <f t="shared" si="7"/>
        <v>-55858</v>
      </c>
      <c r="H28" s="31">
        <f t="shared" si="7"/>
        <v>-11875.6</v>
      </c>
      <c r="I28" s="31">
        <f t="shared" si="7"/>
        <v>-63333.6</v>
      </c>
      <c r="J28" s="31">
        <f t="shared" si="7"/>
        <v>-45218.8</v>
      </c>
      <c r="K28" s="31">
        <f t="shared" si="7"/>
        <v>-40757.2</v>
      </c>
      <c r="L28" s="31">
        <f t="shared" si="7"/>
        <v>-32560</v>
      </c>
      <c r="M28" s="31">
        <f t="shared" si="7"/>
        <v>-19179.6</v>
      </c>
      <c r="N28" s="31">
        <f t="shared" si="7"/>
        <v>-17358</v>
      </c>
      <c r="O28" s="31">
        <f t="shared" si="7"/>
        <v>-495703.9999999999</v>
      </c>
    </row>
    <row r="29" spans="1:26" ht="18.75" customHeight="1">
      <c r="A29" s="27" t="s">
        <v>41</v>
      </c>
      <c r="B29" s="16">
        <f>ROUND((-B9)*$G$3,2)</f>
        <v>-61010.4</v>
      </c>
      <c r="C29" s="16">
        <f aca="true" t="shared" si="8" ref="C29:N29">ROUND((-C9)*$G$3,2)</f>
        <v>-58366</v>
      </c>
      <c r="D29" s="16">
        <f t="shared" si="8"/>
        <v>-49121.6</v>
      </c>
      <c r="E29" s="16">
        <f t="shared" si="8"/>
        <v>-9094.8</v>
      </c>
      <c r="F29" s="16">
        <f t="shared" si="8"/>
        <v>-31970.4</v>
      </c>
      <c r="G29" s="16">
        <f t="shared" si="8"/>
        <v>-55858</v>
      </c>
      <c r="H29" s="16">
        <f t="shared" si="8"/>
        <v>-11875.6</v>
      </c>
      <c r="I29" s="16">
        <f t="shared" si="8"/>
        <v>-63333.6</v>
      </c>
      <c r="J29" s="16">
        <f t="shared" si="8"/>
        <v>-45218.8</v>
      </c>
      <c r="K29" s="16">
        <f t="shared" si="8"/>
        <v>-40757.2</v>
      </c>
      <c r="L29" s="16">
        <f t="shared" si="8"/>
        <v>-32560</v>
      </c>
      <c r="M29" s="16">
        <f t="shared" si="8"/>
        <v>-19179.6</v>
      </c>
      <c r="N29" s="16">
        <f t="shared" si="8"/>
        <v>-17358</v>
      </c>
      <c r="O29" s="32">
        <f aca="true" t="shared" si="9" ref="O29:O46">SUM(B29:N29)</f>
        <v>-495703.9999999999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-1348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-337</v>
      </c>
      <c r="O30" s="31">
        <f t="shared" si="10"/>
        <v>-131685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-1348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-337</v>
      </c>
      <c r="O35" s="33">
        <f t="shared" si="9"/>
        <v>-1685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1207791.8999999997</v>
      </c>
      <c r="C41" s="35">
        <v>1000407.71</v>
      </c>
      <c r="D41" s="35">
        <v>112314.27</v>
      </c>
      <c r="E41" s="35">
        <v>250862.25999999998</v>
      </c>
      <c r="F41" s="35">
        <v>409076.88000000006</v>
      </c>
      <c r="G41" s="35">
        <v>800014.21</v>
      </c>
      <c r="H41" s="35">
        <v>60875.99</v>
      </c>
      <c r="I41" s="35">
        <v>762546.8799999998</v>
      </c>
      <c r="J41" s="35">
        <v>780381.8200000002</v>
      </c>
      <c r="K41" s="35">
        <v>1226354.4</v>
      </c>
      <c r="L41" s="35">
        <v>1172988.7300000002</v>
      </c>
      <c r="M41" s="35">
        <v>360655.10000000003</v>
      </c>
      <c r="N41" s="35">
        <v>17234.15</v>
      </c>
      <c r="O41" s="33">
        <f t="shared" si="9"/>
        <v>8161504.299999999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2176503.13</v>
      </c>
      <c r="C44" s="36">
        <f t="shared" si="11"/>
        <v>1703473.17</v>
      </c>
      <c r="D44" s="36">
        <f t="shared" si="11"/>
        <v>763463.57</v>
      </c>
      <c r="E44" s="36">
        <f t="shared" si="11"/>
        <v>444222.72</v>
      </c>
      <c r="F44" s="36">
        <f t="shared" si="11"/>
        <v>1097193.56</v>
      </c>
      <c r="G44" s="36">
        <f t="shared" si="11"/>
        <v>1729045.23</v>
      </c>
      <c r="H44" s="36">
        <f t="shared" si="11"/>
        <v>136401.71000000002</v>
      </c>
      <c r="I44" s="36">
        <f t="shared" si="11"/>
        <v>1447600.5699999996</v>
      </c>
      <c r="J44" s="36">
        <f t="shared" si="11"/>
        <v>1394373.34</v>
      </c>
      <c r="K44" s="36">
        <f t="shared" si="11"/>
        <v>2057418</v>
      </c>
      <c r="L44" s="36">
        <f t="shared" si="11"/>
        <v>1932494.83</v>
      </c>
      <c r="M44" s="36">
        <f t="shared" si="11"/>
        <v>790789.6100000001</v>
      </c>
      <c r="N44" s="36">
        <f t="shared" si="11"/>
        <v>246914.30000000002</v>
      </c>
      <c r="O44" s="36">
        <f>SUM(B44:N44)</f>
        <v>15919893.74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2176503.14</v>
      </c>
      <c r="C50" s="51">
        <f t="shared" si="12"/>
        <v>1703473.17</v>
      </c>
      <c r="D50" s="51">
        <f t="shared" si="12"/>
        <v>763463.58</v>
      </c>
      <c r="E50" s="51">
        <f t="shared" si="12"/>
        <v>444222.73</v>
      </c>
      <c r="F50" s="51">
        <f t="shared" si="12"/>
        <v>1097193.56</v>
      </c>
      <c r="G50" s="51">
        <f t="shared" si="12"/>
        <v>1729045.23</v>
      </c>
      <c r="H50" s="51">
        <f t="shared" si="12"/>
        <v>136401.71</v>
      </c>
      <c r="I50" s="51">
        <f t="shared" si="12"/>
        <v>1447600.5799999996</v>
      </c>
      <c r="J50" s="51">
        <f t="shared" si="12"/>
        <v>1394373.33</v>
      </c>
      <c r="K50" s="51">
        <f t="shared" si="12"/>
        <v>2057418.0099999998</v>
      </c>
      <c r="L50" s="51">
        <f t="shared" si="12"/>
        <v>1932494.83</v>
      </c>
      <c r="M50" s="51">
        <f t="shared" si="12"/>
        <v>790789.6100000001</v>
      </c>
      <c r="N50" s="51">
        <f t="shared" si="12"/>
        <v>246914.29</v>
      </c>
      <c r="O50" s="36">
        <f t="shared" si="12"/>
        <v>15919893.77</v>
      </c>
      <c r="Q50" s="43"/>
    </row>
    <row r="51" spans="1:18" ht="18.75" customHeight="1">
      <c r="A51" s="26" t="s">
        <v>57</v>
      </c>
      <c r="B51" s="51">
        <v>1798534.12</v>
      </c>
      <c r="C51" s="51">
        <v>1231720.61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3030254.7300000004</v>
      </c>
      <c r="P51"/>
      <c r="Q51"/>
      <c r="R51" s="43"/>
    </row>
    <row r="52" spans="1:16" ht="18.75" customHeight="1">
      <c r="A52" s="26" t="s">
        <v>58</v>
      </c>
      <c r="B52" s="51">
        <v>377969.02</v>
      </c>
      <c r="C52" s="51">
        <v>471752.55999999994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849721.58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763463.58</v>
      </c>
      <c r="E53" s="52">
        <v>0</v>
      </c>
      <c r="F53" s="52">
        <v>0</v>
      </c>
      <c r="G53" s="52">
        <v>0</v>
      </c>
      <c r="H53" s="51">
        <v>136401.71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899865.2899999999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444222.73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444222.73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1097193.56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1097193.56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1729045.23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1729045.23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1447600.5799999996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1447600.5799999996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1394373.33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1394373.33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2057418.0099999998</v>
      </c>
      <c r="L59" s="31">
        <v>1932494.83</v>
      </c>
      <c r="M59" s="52">
        <v>0</v>
      </c>
      <c r="N59" s="52">
        <v>0</v>
      </c>
      <c r="O59" s="36">
        <f t="shared" si="13"/>
        <v>3989912.84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790789.6100000001</v>
      </c>
      <c r="N60" s="52">
        <v>0</v>
      </c>
      <c r="O60" s="36">
        <f t="shared" si="13"/>
        <v>790789.6100000001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246914.29</v>
      </c>
      <c r="O61" s="55">
        <f t="shared" si="13"/>
        <v>246914.29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 s="70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 s="70"/>
      <c r="C67" s="71"/>
      <c r="D67"/>
      <c r="E67"/>
      <c r="F67"/>
      <c r="G67"/>
      <c r="H67"/>
      <c r="I67"/>
      <c r="J67"/>
      <c r="K67"/>
      <c r="L67"/>
    </row>
    <row r="68" spans="2:12" ht="13.5">
      <c r="B68"/>
      <c r="C68" s="71"/>
      <c r="D68" s="69"/>
      <c r="E68"/>
      <c r="F68"/>
      <c r="G68"/>
      <c r="H68" s="69"/>
      <c r="I68"/>
      <c r="J68"/>
      <c r="K68"/>
      <c r="L68"/>
    </row>
    <row r="69" spans="2:12" ht="13.5">
      <c r="B69" s="70"/>
      <c r="C69" s="71"/>
      <c r="D69" s="68"/>
      <c r="E69"/>
      <c r="F69"/>
      <c r="G69"/>
      <c r="H69"/>
      <c r="I69"/>
      <c r="J69"/>
      <c r="K69"/>
      <c r="L69"/>
    </row>
    <row r="70" spans="2:12" ht="13.5">
      <c r="B70" s="70"/>
      <c r="C70" s="71"/>
      <c r="D70"/>
      <c r="E70"/>
      <c r="F70"/>
      <c r="G70"/>
      <c r="H70"/>
      <c r="I70"/>
      <c r="J70"/>
      <c r="K70"/>
      <c r="L70"/>
    </row>
    <row r="71" spans="2:12" ht="13.5">
      <c r="B71"/>
      <c r="C71" s="71"/>
      <c r="D71"/>
      <c r="E71"/>
      <c r="F71"/>
      <c r="G71"/>
      <c r="H71"/>
      <c r="I71"/>
      <c r="J71"/>
      <c r="K71"/>
      <c r="L71"/>
    </row>
    <row r="72" spans="2:12" ht="13.5">
      <c r="B72"/>
      <c r="C72" s="71"/>
      <c r="D72" s="71"/>
      <c r="E72"/>
      <c r="F72"/>
      <c r="G72"/>
      <c r="H72"/>
      <c r="I72"/>
      <c r="J72"/>
      <c r="K72"/>
      <c r="L72"/>
    </row>
    <row r="73" spans="3:11" ht="13.5">
      <c r="C73" s="72"/>
      <c r="K73"/>
    </row>
    <row r="74" spans="3:12" ht="13.5">
      <c r="C74" s="72"/>
      <c r="L74"/>
    </row>
    <row r="75" spans="3:13" ht="13.5">
      <c r="C75" s="72"/>
      <c r="M75"/>
    </row>
    <row r="76" spans="3:14" ht="13.5">
      <c r="C76" s="72"/>
      <c r="N76"/>
    </row>
    <row r="77" ht="13.5">
      <c r="C77" s="72"/>
    </row>
    <row r="78" ht="13.5">
      <c r="C78" s="72"/>
    </row>
    <row r="79" ht="13.5">
      <c r="C79" s="72"/>
    </row>
    <row r="80" ht="13.5">
      <c r="C80" s="73"/>
    </row>
    <row r="83" ht="13.5">
      <c r="C83" s="73"/>
    </row>
    <row r="84" ht="13.5">
      <c r="C84" s="42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2021-03-05T13:04:47Z</dcterms:modified>
  <cp:category/>
  <cp:version/>
  <cp:contentType/>
  <cp:contentStatus/>
</cp:coreProperties>
</file>