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<sst xmlns="http://schemas.openxmlformats.org/spreadsheetml/2006/main" count="79" uniqueCount="76">
  <si>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</si>
  <si>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</si>
  <si>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</si>
  <si>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</si>
  <si>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</si>
  <si>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</si>
  <si>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</si>
  <si>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</si>
  <si>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</si>
  <si>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</si>
  <si>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</si>
  <si>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</si>
  <si>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</si>
  <si>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</si>
  <si>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</si>
  <si>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</si>
  <si>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</si>
  <si>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</si>
  <si>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</si>
  <si>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</si>
  <si>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</si>
  <si>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</si>
  <si>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</si>
  <si>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</si>
  <si>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</si>
  <si>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</si>
  <si>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</si>
  <si>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</si>
  <si>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</si>
  <si>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</si>
  <si>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</si>
  <si>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</si>
  <si>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</si>
  <si>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</si>
  <si>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</si>
  <si>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</si>
  <si>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</si>
  <si>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</si>
  <si>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</si>
  <si>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</si>
  <si>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</si>
  <si>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</si>
  <si>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</si>
  <si>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</si>
  <si>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</si>
  <si>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</si>
  <si>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</si>
  <si>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</si>
  <si>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</si>
  <si>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</si>
  <si>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</si>
  <si>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</si>
  <si>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</si>
  <si>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</si>
  <si>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</si>
  <si>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</si>
  <si>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</si>
  <si>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</si>
  <si>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</si>
  <si>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</si>
  <si>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</si>
  <si>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</si>
  <si>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</si>
  <si>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</si>
  <si>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</si>
  <si>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</si>
  <si>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</si>
  <si>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</si>
  <si>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</si>
  <si>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</si>
  <si>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</si>
  <si>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</si>
  <si>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</si>
  <si>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06/02/21 - VENCIMENTO 12/02/21</t>
  </si>
  <si>
    <t>5.3. Revisão de Remuneração pelo Transporte Coletivo (1)</t>
  </si>
  <si>
    <t>Nota: (1) Revisões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</si>
</sst>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220443</v>
      </c>
      <c r="C7" s="9">
        <f t="shared" si="0"/>
        <v>146425</v>
      </c>
      <c r="D7" s="9">
        <f t="shared" si="0"/>
        <v>176988</v>
      </c>
      <c r="E7" s="9">
        <f t="shared" si="0"/>
        <v>35674</v>
      </c>
      <c r="F7" s="9">
        <f t="shared" si="0"/>
        <v>119815</v>
      </c>
      <c r="G7" s="9">
        <f t="shared" si="0"/>
        <v>170150</v>
      </c>
      <c r="H7" s="9">
        <f t="shared" si="0"/>
        <v>24464</v>
      </c>
      <c r="I7" s="9">
        <f t="shared" si="0"/>
        <v>148310</v>
      </c>
      <c r="J7" s="9">
        <f t="shared" si="0"/>
        <v>136630</v>
      </c>
      <c r="K7" s="9">
        <f t="shared" si="0"/>
        <v>179277</v>
      </c>
      <c r="L7" s="9">
        <f t="shared" si="0"/>
        <v>144397</v>
      </c>
      <c r="M7" s="9">
        <f t="shared" si="0"/>
        <v>62335</v>
      </c>
      <c r="N7" s="9">
        <f t="shared" si="0"/>
        <v>37996</v>
      </c>
      <c r="O7" s="9">
        <f t="shared" si="0"/>
        <v>1602904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13925</v>
      </c>
      <c r="C8" s="11">
        <f t="shared" si="1"/>
        <v>12097</v>
      </c>
      <c r="D8" s="11">
        <f t="shared" si="1"/>
        <v>11358</v>
      </c>
      <c r="E8" s="11">
        <f t="shared" si="1"/>
        <v>1946</v>
      </c>
      <c r="F8" s="11">
        <f t="shared" si="1"/>
        <v>7293</v>
      </c>
      <c r="G8" s="11">
        <f t="shared" si="1"/>
        <v>10410</v>
      </c>
      <c r="H8" s="11">
        <f t="shared" si="1"/>
        <v>1967</v>
      </c>
      <c r="I8" s="11">
        <f t="shared" si="1"/>
        <v>12997</v>
      </c>
      <c r="J8" s="11">
        <f t="shared" si="1"/>
        <v>9674</v>
      </c>
      <c r="K8" s="11">
        <f t="shared" si="1"/>
        <v>8821</v>
      </c>
      <c r="L8" s="11">
        <f t="shared" si="1"/>
        <v>7514</v>
      </c>
      <c r="M8" s="11">
        <f t="shared" si="1"/>
        <v>3718</v>
      </c>
      <c r="N8" s="11">
        <f t="shared" si="1"/>
        <v>3013</v>
      </c>
      <c r="O8" s="11">
        <f t="shared" si="1"/>
        <v>104733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13925</v>
      </c>
      <c r="C9" s="11">
        <v>12097</v>
      </c>
      <c r="D9" s="11">
        <v>11358</v>
      </c>
      <c r="E9" s="11">
        <v>1946</v>
      </c>
      <c r="F9" s="11">
        <v>7293</v>
      </c>
      <c r="G9" s="11">
        <v>10410</v>
      </c>
      <c r="H9" s="11">
        <v>1965</v>
      </c>
      <c r="I9" s="11">
        <v>12992</v>
      </c>
      <c r="J9" s="11">
        <v>9674</v>
      </c>
      <c r="K9" s="11">
        <v>8815</v>
      </c>
      <c r="L9" s="11">
        <v>7514</v>
      </c>
      <c r="M9" s="11">
        <v>3716</v>
      </c>
      <c r="N9" s="11">
        <v>3013</v>
      </c>
      <c r="O9" s="11">
        <f>SUM(B9:N9)</f>
        <v>104718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5</v>
      </c>
      <c r="J10" s="13">
        <v>0</v>
      </c>
      <c r="K10" s="13">
        <v>6</v>
      </c>
      <c r="L10" s="13">
        <v>0</v>
      </c>
      <c r="M10" s="13">
        <v>2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206518</v>
      </c>
      <c r="C11" s="13">
        <v>134328</v>
      </c>
      <c r="D11" s="13">
        <v>165630</v>
      </c>
      <c r="E11" s="13">
        <v>33728</v>
      </c>
      <c r="F11" s="13">
        <v>112522</v>
      </c>
      <c r="G11" s="13">
        <v>159740</v>
      </c>
      <c r="H11" s="13">
        <v>22497</v>
      </c>
      <c r="I11" s="13">
        <v>135313</v>
      </c>
      <c r="J11" s="13">
        <v>126956</v>
      </c>
      <c r="K11" s="13">
        <v>170456</v>
      </c>
      <c r="L11" s="13">
        <v>136883</v>
      </c>
      <c r="M11" s="13">
        <v>58617</v>
      </c>
      <c r="N11" s="13">
        <v>34983</v>
      </c>
      <c r="O11" s="11">
        <f>SUM(B11:N11)</f>
        <v>1498171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1.367956675062229</v>
      </c>
      <c r="C15" s="19">
        <v>1.405212316048502</v>
      </c>
      <c r="D15" s="19">
        <v>1.393394641009969</v>
      </c>
      <c r="E15" s="19">
        <v>1.066976959259813</v>
      </c>
      <c r="F15" s="19">
        <v>1.690160838673774</v>
      </c>
      <c r="G15" s="19">
        <v>1.786323234183285</v>
      </c>
      <c r="H15" s="19">
        <v>1.796899616134213</v>
      </c>
      <c r="I15" s="19">
        <v>1.393067235459875</v>
      </c>
      <c r="J15" s="19">
        <v>1.389970178658748</v>
      </c>
      <c r="K15" s="19">
        <v>1.40968172678952</v>
      </c>
      <c r="L15" s="19">
        <v>1.491030217485903</v>
      </c>
      <c r="M15" s="19">
        <v>1.484510749800867</v>
      </c>
      <c r="N15" s="19">
        <v>1.423257809367255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744133.3100000002</v>
      </c>
      <c r="C17" s="24">
        <f aca="true" t="shared" si="2" ref="C17:N17">C18+C19+C20+C21+C22+C23+C24+C25</f>
        <v>507567.07000000007</v>
      </c>
      <c r="D17" s="24">
        <f t="shared" si="2"/>
        <v>526172.5</v>
      </c>
      <c r="E17" s="24">
        <f t="shared" si="2"/>
        <v>142740.37</v>
      </c>
      <c r="F17" s="24">
        <f t="shared" si="2"/>
        <v>495884.44999999995</v>
      </c>
      <c r="G17" s="24">
        <f t="shared" si="2"/>
        <v>621179.6900000001</v>
      </c>
      <c r="H17" s="24">
        <f t="shared" si="2"/>
        <v>116325.21</v>
      </c>
      <c r="I17" s="24">
        <f t="shared" si="2"/>
        <v>515299.25</v>
      </c>
      <c r="J17" s="24">
        <f t="shared" si="2"/>
        <v>456851.68</v>
      </c>
      <c r="K17" s="24">
        <f t="shared" si="2"/>
        <v>596900.62</v>
      </c>
      <c r="L17" s="24">
        <f t="shared" si="2"/>
        <v>577691.1399999999</v>
      </c>
      <c r="M17" s="24">
        <f t="shared" si="2"/>
        <v>299771.69000000006</v>
      </c>
      <c r="N17" s="24">
        <f t="shared" si="2"/>
        <v>151143.48</v>
      </c>
      <c r="O17" s="24">
        <f>O18+O19+O20+O21+O22+O23+O24+O25</f>
        <v>5751660.46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486120.9</v>
      </c>
      <c r="C18" s="30">
        <f t="shared" si="3"/>
        <v>333482.94</v>
      </c>
      <c r="D18" s="30">
        <f t="shared" si="3"/>
        <v>353427.34</v>
      </c>
      <c r="E18" s="30">
        <f t="shared" si="3"/>
        <v>121865.95</v>
      </c>
      <c r="F18" s="30">
        <f t="shared" si="3"/>
        <v>277215.97</v>
      </c>
      <c r="G18" s="30">
        <f t="shared" si="3"/>
        <v>323625.3</v>
      </c>
      <c r="H18" s="30">
        <f t="shared" si="3"/>
        <v>62390.54</v>
      </c>
      <c r="I18" s="30">
        <f t="shared" si="3"/>
        <v>335091.61</v>
      </c>
      <c r="J18" s="30">
        <f t="shared" si="3"/>
        <v>310710.28</v>
      </c>
      <c r="K18" s="30">
        <f t="shared" si="3"/>
        <v>385642.75</v>
      </c>
      <c r="L18" s="30">
        <f t="shared" si="3"/>
        <v>353512.74</v>
      </c>
      <c r="M18" s="30">
        <f t="shared" si="3"/>
        <v>176295.85</v>
      </c>
      <c r="N18" s="30">
        <f t="shared" si="3"/>
        <v>97113.98</v>
      </c>
      <c r="O18" s="30">
        <f aca="true" t="shared" si="4" ref="O18:O25">SUM(B18:N18)</f>
        <v>3616496.1500000004</v>
      </c>
    </row>
    <row r="19" spans="1:23" ht="18.75" customHeight="1">
      <c r="A19" s="26" t="s">
        <v>35</v>
      </c>
      <c r="B19" s="30">
        <f>IF(B15&lt;&gt;0,ROUND((B15-1)*B18,2),0)</f>
        <v>178871.43</v>
      </c>
      <c r="C19" s="30">
        <f aca="true" t="shared" si="5" ref="C19:N19">IF(C15&lt;&gt;0,ROUND((C15-1)*C18,2),0)</f>
        <v>135131.39</v>
      </c>
      <c r="D19" s="30">
        <f t="shared" si="5"/>
        <v>139036.42</v>
      </c>
      <c r="E19" s="30">
        <f t="shared" si="5"/>
        <v>8162.21</v>
      </c>
      <c r="F19" s="30">
        <f t="shared" si="5"/>
        <v>191323.61</v>
      </c>
      <c r="G19" s="30">
        <f t="shared" si="5"/>
        <v>254474.09</v>
      </c>
      <c r="H19" s="30">
        <f t="shared" si="5"/>
        <v>49719</v>
      </c>
      <c r="I19" s="30">
        <f t="shared" si="5"/>
        <v>131713.53</v>
      </c>
      <c r="J19" s="30">
        <f t="shared" si="5"/>
        <v>121167.74</v>
      </c>
      <c r="K19" s="30">
        <f t="shared" si="5"/>
        <v>157990.79</v>
      </c>
      <c r="L19" s="30">
        <f t="shared" si="5"/>
        <v>173585.44</v>
      </c>
      <c r="M19" s="30">
        <f t="shared" si="5"/>
        <v>85417.23</v>
      </c>
      <c r="N19" s="30">
        <f t="shared" si="5"/>
        <v>41104.25</v>
      </c>
      <c r="O19" s="30">
        <f t="shared" si="4"/>
        <v>1667697.13</v>
      </c>
      <c r="W19" s="62"/>
    </row>
    <row r="20" spans="1:15" ht="18.75" customHeight="1">
      <c r="A20" s="26" t="s">
        <v>36</v>
      </c>
      <c r="B20" s="30">
        <v>29406.76</v>
      </c>
      <c r="C20" s="30">
        <v>22050.55</v>
      </c>
      <c r="D20" s="30">
        <v>15859.77</v>
      </c>
      <c r="E20" s="30">
        <v>5300.09</v>
      </c>
      <c r="F20" s="30">
        <v>12405.61</v>
      </c>
      <c r="G20" s="30">
        <v>18879.67</v>
      </c>
      <c r="H20" s="30">
        <v>2574.49</v>
      </c>
      <c r="I20" s="30">
        <v>13551.74</v>
      </c>
      <c r="J20" s="30">
        <v>16694.04</v>
      </c>
      <c r="K20" s="30">
        <v>23233</v>
      </c>
      <c r="L20" s="30">
        <v>23985.86</v>
      </c>
      <c r="M20" s="30">
        <v>12725.45</v>
      </c>
      <c r="N20" s="30">
        <v>4531.32</v>
      </c>
      <c r="O20" s="30">
        <f t="shared" si="4"/>
        <v>201198.35000000003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-250.38</v>
      </c>
      <c r="C23" s="30">
        <v>-738.99</v>
      </c>
      <c r="D23" s="30">
        <v>-167.22</v>
      </c>
      <c r="E23" s="30">
        <v>-392.7</v>
      </c>
      <c r="F23" s="30">
        <v>-85.07</v>
      </c>
      <c r="G23" s="30">
        <v>0</v>
      </c>
      <c r="H23" s="30">
        <v>-1424</v>
      </c>
      <c r="I23" s="30">
        <v>-249.63</v>
      </c>
      <c r="J23" s="30">
        <v>-3880.56</v>
      </c>
      <c r="K23" s="30">
        <v>0</v>
      </c>
      <c r="L23" s="30">
        <v>0</v>
      </c>
      <c r="M23" s="30">
        <v>0</v>
      </c>
      <c r="N23" s="30">
        <v>-71.71</v>
      </c>
      <c r="O23" s="30">
        <f t="shared" si="4"/>
        <v>-7260.259999999999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21969.31</v>
      </c>
      <c r="G25" s="30">
        <v>25186.05</v>
      </c>
      <c r="H25" s="30">
        <v>5000.95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304347.45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-61270</v>
      </c>
      <c r="C27" s="30">
        <f>+C28+C30+C41+C42+C45-C46</f>
        <v>-53226.8</v>
      </c>
      <c r="D27" s="30">
        <f t="shared" si="6"/>
        <v>-52479.28</v>
      </c>
      <c r="E27" s="30">
        <f t="shared" si="6"/>
        <v>-8562.4</v>
      </c>
      <c r="F27" s="30">
        <f t="shared" si="6"/>
        <v>-32089.2</v>
      </c>
      <c r="G27" s="30">
        <f t="shared" si="6"/>
        <v>-45804</v>
      </c>
      <c r="H27" s="30">
        <f t="shared" si="6"/>
        <v>-9202.62</v>
      </c>
      <c r="I27" s="30">
        <f t="shared" si="6"/>
        <v>-57164.8</v>
      </c>
      <c r="J27" s="30">
        <f t="shared" si="6"/>
        <v>-42565.6</v>
      </c>
      <c r="K27" s="30">
        <f t="shared" si="6"/>
        <v>-38786</v>
      </c>
      <c r="L27" s="30">
        <f t="shared" si="6"/>
        <v>-33061.6</v>
      </c>
      <c r="M27" s="30">
        <f t="shared" si="6"/>
        <v>-16350.4</v>
      </c>
      <c r="N27" s="30">
        <f t="shared" si="6"/>
        <v>-13257.2</v>
      </c>
      <c r="O27" s="30">
        <f t="shared" si="6"/>
        <v>-463819.9</v>
      </c>
    </row>
    <row r="28" spans="1:15" ht="18.75" customHeight="1">
      <c r="A28" s="26" t="s">
        <v>40</v>
      </c>
      <c r="B28" s="31">
        <f>+B29</f>
        <v>-61270</v>
      </c>
      <c r="C28" s="31">
        <f>+C29</f>
        <v>-53226.8</v>
      </c>
      <c r="D28" s="31">
        <f aca="true" t="shared" si="7" ref="D28:O28">+D29</f>
        <v>-49975.2</v>
      </c>
      <c r="E28" s="31">
        <f t="shared" si="7"/>
        <v>-8562.4</v>
      </c>
      <c r="F28" s="31">
        <f t="shared" si="7"/>
        <v>-32089.2</v>
      </c>
      <c r="G28" s="31">
        <f t="shared" si="7"/>
        <v>-45804</v>
      </c>
      <c r="H28" s="31">
        <f t="shared" si="7"/>
        <v>-8646</v>
      </c>
      <c r="I28" s="31">
        <f t="shared" si="7"/>
        <v>-57164.8</v>
      </c>
      <c r="J28" s="31">
        <f t="shared" si="7"/>
        <v>-42565.6</v>
      </c>
      <c r="K28" s="31">
        <f t="shared" si="7"/>
        <v>-38786</v>
      </c>
      <c r="L28" s="31">
        <f t="shared" si="7"/>
        <v>-33061.6</v>
      </c>
      <c r="M28" s="31">
        <f t="shared" si="7"/>
        <v>-16350.4</v>
      </c>
      <c r="N28" s="31">
        <f t="shared" si="7"/>
        <v>-13257.2</v>
      </c>
      <c r="O28" s="31">
        <f t="shared" si="7"/>
        <v>-460759.2</v>
      </c>
    </row>
    <row r="29" spans="1:26" ht="18.75" customHeight="1">
      <c r="A29" s="27" t="s">
        <v>41</v>
      </c>
      <c r="B29" s="16">
        <f>ROUND((-B9)*$G$3,2)</f>
        <v>-61270</v>
      </c>
      <c r="C29" s="16">
        <f aca="true" t="shared" si="8" ref="C29:N29">ROUND((-C9)*$G$3,2)</f>
        <v>-53226.8</v>
      </c>
      <c r="D29" s="16">
        <f t="shared" si="8"/>
        <v>-49975.2</v>
      </c>
      <c r="E29" s="16">
        <f t="shared" si="8"/>
        <v>-8562.4</v>
      </c>
      <c r="F29" s="16">
        <f t="shared" si="8"/>
        <v>-32089.2</v>
      </c>
      <c r="G29" s="16">
        <f t="shared" si="8"/>
        <v>-45804</v>
      </c>
      <c r="H29" s="16">
        <f t="shared" si="8"/>
        <v>-8646</v>
      </c>
      <c r="I29" s="16">
        <f t="shared" si="8"/>
        <v>-57164.8</v>
      </c>
      <c r="J29" s="16">
        <f t="shared" si="8"/>
        <v>-42565.6</v>
      </c>
      <c r="K29" s="16">
        <f t="shared" si="8"/>
        <v>-38786</v>
      </c>
      <c r="L29" s="16">
        <f t="shared" si="8"/>
        <v>-33061.6</v>
      </c>
      <c r="M29" s="16">
        <f t="shared" si="8"/>
        <v>-16350.4</v>
      </c>
      <c r="N29" s="16">
        <f t="shared" si="8"/>
        <v>-13257.2</v>
      </c>
      <c r="O29" s="32">
        <f aca="true" t="shared" si="9" ref="O29:O46">SUM(B29:N29)</f>
        <v>-460759.2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-2504.08</v>
      </c>
      <c r="E41" s="35"/>
      <c r="F41" s="35"/>
      <c r="G41" s="35"/>
      <c r="H41" s="35">
        <v>-556.62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-3060.7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682863.3100000002</v>
      </c>
      <c r="C44" s="36">
        <f t="shared" si="11"/>
        <v>454340.2700000001</v>
      </c>
      <c r="D44" s="36">
        <f t="shared" si="11"/>
        <v>473693.22</v>
      </c>
      <c r="E44" s="36">
        <f t="shared" si="11"/>
        <v>134177.97</v>
      </c>
      <c r="F44" s="36">
        <f t="shared" si="11"/>
        <v>463795.24999999994</v>
      </c>
      <c r="G44" s="36">
        <f t="shared" si="11"/>
        <v>575375.6900000001</v>
      </c>
      <c r="H44" s="36">
        <f t="shared" si="11"/>
        <v>107122.59000000001</v>
      </c>
      <c r="I44" s="36">
        <f t="shared" si="11"/>
        <v>458134.45</v>
      </c>
      <c r="J44" s="36">
        <f t="shared" si="11"/>
        <v>414286.08</v>
      </c>
      <c r="K44" s="36">
        <f t="shared" si="11"/>
        <v>558114.62</v>
      </c>
      <c r="L44" s="36">
        <f t="shared" si="11"/>
        <v>544629.5399999999</v>
      </c>
      <c r="M44" s="36">
        <f t="shared" si="11"/>
        <v>283421.29000000004</v>
      </c>
      <c r="N44" s="36">
        <f t="shared" si="11"/>
        <v>137886.28</v>
      </c>
      <c r="O44" s="36">
        <f>SUM(B44:N44)</f>
        <v>5287840.5600000005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682863.3099999999</v>
      </c>
      <c r="C50" s="51">
        <f t="shared" si="12"/>
        <v>454340.27</v>
      </c>
      <c r="D50" s="51">
        <f t="shared" si="12"/>
        <v>473693.22</v>
      </c>
      <c r="E50" s="51">
        <f t="shared" si="12"/>
        <v>134177.97</v>
      </c>
      <c r="F50" s="51">
        <f t="shared" si="12"/>
        <v>463795.24</v>
      </c>
      <c r="G50" s="51">
        <f t="shared" si="12"/>
        <v>575375.69</v>
      </c>
      <c r="H50" s="51">
        <f t="shared" si="12"/>
        <v>107122.59</v>
      </c>
      <c r="I50" s="51">
        <f t="shared" si="12"/>
        <v>458134.46</v>
      </c>
      <c r="J50" s="51">
        <f t="shared" si="12"/>
        <v>414286.09</v>
      </c>
      <c r="K50" s="51">
        <f t="shared" si="12"/>
        <v>558114.62</v>
      </c>
      <c r="L50" s="51">
        <f t="shared" si="12"/>
        <v>544629.53</v>
      </c>
      <c r="M50" s="51">
        <f t="shared" si="12"/>
        <v>283421.29</v>
      </c>
      <c r="N50" s="51">
        <f t="shared" si="12"/>
        <v>137886.28</v>
      </c>
      <c r="O50" s="36">
        <f t="shared" si="12"/>
        <v>5287840.5600000005</v>
      </c>
      <c r="Q50"/>
    </row>
    <row r="51" spans="1:18" ht="18.75" customHeight="1">
      <c r="A51" s="26" t="s">
        <v>57</v>
      </c>
      <c r="B51" s="51">
        <v>562560.34</v>
      </c>
      <c r="C51" s="51">
        <v>332344.92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894905.26</v>
      </c>
      <c r="P51"/>
      <c r="Q51"/>
      <c r="R51" s="43"/>
    </row>
    <row r="52" spans="1:16" ht="18.75" customHeight="1">
      <c r="A52" s="26" t="s">
        <v>58</v>
      </c>
      <c r="B52" s="51">
        <v>120302.97</v>
      </c>
      <c r="C52" s="51">
        <v>121995.35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242298.32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473693.22</v>
      </c>
      <c r="E53" s="52">
        <v>0</v>
      </c>
      <c r="F53" s="52">
        <v>0</v>
      </c>
      <c r="G53" s="52">
        <v>0</v>
      </c>
      <c r="H53" s="51">
        <v>107122.59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580815.8099999999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134177.97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134177.97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463795.24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463795.24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575375.69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575375.69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458134.46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458134.46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414286.09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414286.09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558114.62</v>
      </c>
      <c r="L59" s="31">
        <v>544629.53</v>
      </c>
      <c r="M59" s="52">
        <v>0</v>
      </c>
      <c r="N59" s="52">
        <v>0</v>
      </c>
      <c r="O59" s="36">
        <f t="shared" si="13"/>
        <v>1102744.15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283421.29</v>
      </c>
      <c r="N60" s="52">
        <v>0</v>
      </c>
      <c r="O60" s="36">
        <f t="shared" si="13"/>
        <v>283421.29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137886.28</v>
      </c>
      <c r="O61" s="55">
        <f t="shared" si="13"/>
        <v>137886.28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2021-02-11T17:41:17Z</dcterms:modified>
  <cp:category/>
  <cp:version/>
  <cp:contentType/>
  <cp:contentStatus/>
</cp:coreProperties>
</file>