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<sst xmlns="http://schemas.openxmlformats.org/spreadsheetml/2006/main" count="79" uniqueCount="76">
  <si>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</si>
  <si>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</si>
  <si>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</si>
  <si>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</si>
  <si>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</si>
  <si>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</si>
  <si>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</si>
  <si>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</si>
  <si>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</si>
  <si>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</si>
  <si>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</si>
  <si>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</si>
  <si>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</si>
  <si>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</si>
  <si>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</si>
  <si>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</si>
  <si>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</si>
  <si>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</si>
  <si>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</si>
  <si>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</si>
  <si>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</si>
  <si>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</si>
  <si>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</si>
  <si>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</si>
  <si>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</si>
  <si>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</si>
  <si>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</si>
  <si>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</si>
  <si>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</si>
  <si>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</si>
  <si>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</si>
  <si>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</si>
  <si>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</si>
  <si>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</si>
  <si>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</si>
  <si>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</si>
  <si>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</si>
  <si>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</si>
  <si>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</si>
  <si>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</si>
  <si>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</si>
  <si>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</si>
  <si>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</si>
  <si>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</si>
  <si>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</si>
  <si>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</si>
  <si>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</si>
  <si>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</si>
  <si>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</si>
  <si>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</si>
  <si>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</si>
  <si>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</si>
  <si>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</si>
  <si>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</si>
  <si>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</si>
  <si>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</si>
  <si>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</si>
  <si>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</si>
  <si>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</si>
  <si>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</si>
  <si>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</si>
  <si>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</si>
  <si>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</si>
  <si>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</si>
  <si>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</si>
  <si>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</si>
  <si>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</si>
  <si>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</si>
  <si>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</si>
  <si>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</si>
  <si>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</si>
  <si>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</si>
  <si>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</si>
  <si>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01/02/21 - VENCIMENTO 08/02/21</t>
  </si>
  <si>
    <t>5.3. Revisão de Remuneração pelo Transporte Coletivo (1)</t>
  </si>
  <si>
    <t>Nota: (1) Revisões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</si>
</sst>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.25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.25"/>
      <color rgb="FF00008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284199</v>
      </c>
      <c r="C7" s="9">
        <f t="shared" si="0"/>
        <v>204168</v>
      </c>
      <c r="D7" s="9">
        <f t="shared" si="0"/>
        <v>225950</v>
      </c>
      <c r="E7" s="9">
        <f t="shared" si="0"/>
        <v>47697</v>
      </c>
      <c r="F7" s="9">
        <f t="shared" si="0"/>
        <v>160015</v>
      </c>
      <c r="G7" s="9">
        <f t="shared" si="0"/>
        <v>254088</v>
      </c>
      <c r="H7" s="9">
        <f t="shared" si="0"/>
        <v>39583</v>
      </c>
      <c r="I7" s="9">
        <f t="shared" si="0"/>
        <v>200309</v>
      </c>
      <c r="J7" s="9">
        <f t="shared" si="0"/>
        <v>184949</v>
      </c>
      <c r="K7" s="9">
        <f t="shared" si="0"/>
        <v>253547</v>
      </c>
      <c r="L7" s="9">
        <f t="shared" si="0"/>
        <v>194929</v>
      </c>
      <c r="M7" s="9">
        <f t="shared" si="0"/>
        <v>91284</v>
      </c>
      <c r="N7" s="9">
        <f t="shared" si="0"/>
        <v>59224</v>
      </c>
      <c r="O7" s="9">
        <f t="shared" si="0"/>
        <v>2199942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13986</v>
      </c>
      <c r="C8" s="11">
        <f t="shared" si="1"/>
        <v>13345</v>
      </c>
      <c r="D8" s="11">
        <f t="shared" si="1"/>
        <v>11298</v>
      </c>
      <c r="E8" s="11">
        <f t="shared" si="1"/>
        <v>2085</v>
      </c>
      <c r="F8" s="11">
        <f t="shared" si="1"/>
        <v>7607</v>
      </c>
      <c r="G8" s="11">
        <f t="shared" si="1"/>
        <v>12054</v>
      </c>
      <c r="H8" s="11">
        <f t="shared" si="1"/>
        <v>2585</v>
      </c>
      <c r="I8" s="11">
        <f t="shared" si="1"/>
        <v>13588</v>
      </c>
      <c r="J8" s="11">
        <f t="shared" si="1"/>
        <v>10465</v>
      </c>
      <c r="K8" s="11">
        <f t="shared" si="1"/>
        <v>9357</v>
      </c>
      <c r="L8" s="11">
        <f t="shared" si="1"/>
        <v>8122</v>
      </c>
      <c r="M8" s="11">
        <f t="shared" si="1"/>
        <v>4382</v>
      </c>
      <c r="N8" s="11">
        <f t="shared" si="1"/>
        <v>3720</v>
      </c>
      <c r="O8" s="11">
        <f t="shared" si="1"/>
        <v>112594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13986</v>
      </c>
      <c r="C9" s="11">
        <v>13345</v>
      </c>
      <c r="D9" s="11">
        <v>11298</v>
      </c>
      <c r="E9" s="11">
        <v>2085</v>
      </c>
      <c r="F9" s="11">
        <v>7607</v>
      </c>
      <c r="G9" s="11">
        <v>12054</v>
      </c>
      <c r="H9" s="11">
        <v>2579</v>
      </c>
      <c r="I9" s="11">
        <v>13585</v>
      </c>
      <c r="J9" s="11">
        <v>10465</v>
      </c>
      <c r="K9" s="11">
        <v>9353</v>
      </c>
      <c r="L9" s="11">
        <v>8122</v>
      </c>
      <c r="M9" s="11">
        <v>4379</v>
      </c>
      <c r="N9" s="11">
        <v>3720</v>
      </c>
      <c r="O9" s="11">
        <f>SUM(B9:N9)</f>
        <v>112578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3</v>
      </c>
      <c r="J10" s="13">
        <v>0</v>
      </c>
      <c r="K10" s="13">
        <v>4</v>
      </c>
      <c r="L10" s="13">
        <v>0</v>
      </c>
      <c r="M10" s="13">
        <v>3</v>
      </c>
      <c r="N10" s="13">
        <v>0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270213</v>
      </c>
      <c r="C11" s="13">
        <v>190823</v>
      </c>
      <c r="D11" s="13">
        <v>214652</v>
      </c>
      <c r="E11" s="13">
        <v>45612</v>
      </c>
      <c r="F11" s="13">
        <v>152408</v>
      </c>
      <c r="G11" s="13">
        <v>242034</v>
      </c>
      <c r="H11" s="13">
        <v>36998</v>
      </c>
      <c r="I11" s="13">
        <v>186721</v>
      </c>
      <c r="J11" s="13">
        <v>174484</v>
      </c>
      <c r="K11" s="13">
        <v>244190</v>
      </c>
      <c r="L11" s="13">
        <v>186807</v>
      </c>
      <c r="M11" s="13">
        <v>86902</v>
      </c>
      <c r="N11" s="13">
        <v>55504</v>
      </c>
      <c r="O11" s="11">
        <f>SUM(B11:N11)</f>
        <v>2087348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1.505961916815154</v>
      </c>
      <c r="C15" s="19">
        <v>1.5286859567968</v>
      </c>
      <c r="D15" s="19">
        <v>1.416325453988768</v>
      </c>
      <c r="E15" s="19">
        <v>1.149589530133565</v>
      </c>
      <c r="F15" s="19">
        <v>1.788837489472316</v>
      </c>
      <c r="G15" s="19">
        <v>1.90068145448175</v>
      </c>
      <c r="H15" s="19">
        <v>2.028733607680436</v>
      </c>
      <c r="I15" s="19">
        <v>1.551970461545293</v>
      </c>
      <c r="J15" s="19">
        <v>1.467490669469466</v>
      </c>
      <c r="K15" s="19">
        <v>1.455743640324185</v>
      </c>
      <c r="L15" s="19">
        <v>1.560113408738648</v>
      </c>
      <c r="M15" s="19">
        <v>1.573184076738826</v>
      </c>
      <c r="N15" s="19">
        <v>1.542390347182532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1032884.8900000001</v>
      </c>
      <c r="C17" s="24">
        <f aca="true" t="shared" si="2" ref="C17:N17">C18+C19+C20+C21+C22+C23+C24+C25</f>
        <v>754369.8199999998</v>
      </c>
      <c r="D17" s="24">
        <f t="shared" si="2"/>
        <v>672498.8899999998</v>
      </c>
      <c r="E17" s="24">
        <f t="shared" si="2"/>
        <v>200399.45</v>
      </c>
      <c r="F17" s="24">
        <f t="shared" si="2"/>
        <v>683683.6799999999</v>
      </c>
      <c r="G17" s="24">
        <f t="shared" si="2"/>
        <v>967526.43</v>
      </c>
      <c r="H17" s="24">
        <f t="shared" si="2"/>
        <v>210062.59000000003</v>
      </c>
      <c r="I17" s="24">
        <f t="shared" si="2"/>
        <v>753074.19</v>
      </c>
      <c r="J17" s="24">
        <f t="shared" si="2"/>
        <v>647956.94</v>
      </c>
      <c r="K17" s="24">
        <f t="shared" si="2"/>
        <v>856556.8899999999</v>
      </c>
      <c r="L17" s="24">
        <f t="shared" si="2"/>
        <v>801846.09</v>
      </c>
      <c r="M17" s="24">
        <f t="shared" si="2"/>
        <v>445330.19999999995</v>
      </c>
      <c r="N17" s="24">
        <f t="shared" si="2"/>
        <v>249976.23000000004</v>
      </c>
      <c r="O17" s="24">
        <f>O18+O19+O20+O21+O22+O23+O24+O25</f>
        <v>8276166.29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626715.63</v>
      </c>
      <c r="C18" s="30">
        <f t="shared" si="3"/>
        <v>464992.62</v>
      </c>
      <c r="D18" s="30">
        <f t="shared" si="3"/>
        <v>451199.56</v>
      </c>
      <c r="E18" s="30">
        <f t="shared" si="3"/>
        <v>162937.72</v>
      </c>
      <c r="F18" s="30">
        <f t="shared" si="3"/>
        <v>370226.71</v>
      </c>
      <c r="G18" s="30">
        <f t="shared" si="3"/>
        <v>483275.38</v>
      </c>
      <c r="H18" s="30">
        <f t="shared" si="3"/>
        <v>100948.52</v>
      </c>
      <c r="I18" s="30">
        <f t="shared" si="3"/>
        <v>452578.15</v>
      </c>
      <c r="J18" s="30">
        <f t="shared" si="3"/>
        <v>420592.52</v>
      </c>
      <c r="K18" s="30">
        <f t="shared" si="3"/>
        <v>545404.95</v>
      </c>
      <c r="L18" s="30">
        <f t="shared" si="3"/>
        <v>477225.18</v>
      </c>
      <c r="M18" s="30">
        <f t="shared" si="3"/>
        <v>258169.41</v>
      </c>
      <c r="N18" s="30">
        <f t="shared" si="3"/>
        <v>151370.62</v>
      </c>
      <c r="O18" s="30">
        <f aca="true" t="shared" si="4" ref="O18:O25">SUM(B18:N18)</f>
        <v>4965636.97</v>
      </c>
    </row>
    <row r="19" spans="1:23" ht="18.75" customHeight="1">
      <c r="A19" s="26" t="s">
        <v>35</v>
      </c>
      <c r="B19" s="30">
        <f>IF(B15&lt;&gt;0,ROUND((B15-1)*B18,2),0)</f>
        <v>317094.24</v>
      </c>
      <c r="C19" s="30">
        <f aca="true" t="shared" si="5" ref="C19:N19">IF(C15&lt;&gt;0,ROUND((C15-1)*C18,2),0)</f>
        <v>245835.07</v>
      </c>
      <c r="D19" s="30">
        <f t="shared" si="5"/>
        <v>187845.86</v>
      </c>
      <c r="E19" s="30">
        <f t="shared" si="5"/>
        <v>24373.78</v>
      </c>
      <c r="F19" s="30">
        <f t="shared" si="5"/>
        <v>292048.71</v>
      </c>
      <c r="G19" s="30">
        <f t="shared" si="5"/>
        <v>435277.17</v>
      </c>
      <c r="H19" s="30">
        <f t="shared" si="5"/>
        <v>103849.14</v>
      </c>
      <c r="I19" s="30">
        <f t="shared" si="5"/>
        <v>249809.77</v>
      </c>
      <c r="J19" s="30">
        <f t="shared" si="5"/>
        <v>196623.08</v>
      </c>
      <c r="K19" s="30">
        <f t="shared" si="5"/>
        <v>248564.84</v>
      </c>
      <c r="L19" s="30">
        <f t="shared" si="5"/>
        <v>267300.22</v>
      </c>
      <c r="M19" s="30">
        <f t="shared" si="5"/>
        <v>147978.59</v>
      </c>
      <c r="N19" s="30">
        <f t="shared" si="5"/>
        <v>82101.96</v>
      </c>
      <c r="O19" s="30">
        <f t="shared" si="4"/>
        <v>2798702.4299999997</v>
      </c>
      <c r="W19" s="62"/>
    </row>
    <row r="20" spans="1:15" ht="18.75" customHeight="1">
      <c r="A20" s="26" t="s">
        <v>36</v>
      </c>
      <c r="B20" s="30">
        <v>39090.42</v>
      </c>
      <c r="C20" s="30">
        <v>26475.72</v>
      </c>
      <c r="D20" s="30">
        <v>18698.07</v>
      </c>
      <c r="E20" s="30">
        <v>7396.39</v>
      </c>
      <c r="F20" s="30">
        <v>16028.72</v>
      </c>
      <c r="G20" s="30">
        <v>27309.35</v>
      </c>
      <c r="H20" s="30">
        <v>4617.5</v>
      </c>
      <c r="I20" s="30">
        <v>15494.27</v>
      </c>
      <c r="J20" s="30">
        <v>23642.76</v>
      </c>
      <c r="K20" s="30">
        <v>33594.48</v>
      </c>
      <c r="L20" s="30">
        <v>32123.91</v>
      </c>
      <c r="M20" s="30">
        <v>14222.44</v>
      </c>
      <c r="N20" s="30">
        <v>8038.01</v>
      </c>
      <c r="O20" s="30">
        <f t="shared" si="4"/>
        <v>266732.04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0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20789.16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0</v>
      </c>
      <c r="C23" s="30">
        <v>-574.77</v>
      </c>
      <c r="D23" s="30">
        <v>-3260.79</v>
      </c>
      <c r="E23" s="30">
        <v>-628.32</v>
      </c>
      <c r="F23" s="30">
        <v>-1956.61</v>
      </c>
      <c r="G23" s="30">
        <v>-1285.48</v>
      </c>
      <c r="H23" s="30">
        <v>-623</v>
      </c>
      <c r="I23" s="30">
        <v>0</v>
      </c>
      <c r="J23" s="30">
        <v>-5061.6</v>
      </c>
      <c r="K23" s="30">
        <v>-1041.46</v>
      </c>
      <c r="L23" s="30">
        <v>-1410.32</v>
      </c>
      <c r="M23" s="30">
        <v>-373.4</v>
      </c>
      <c r="N23" s="30">
        <v>0</v>
      </c>
      <c r="O23" s="30">
        <f t="shared" si="4"/>
        <v>-16215.749999999998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6832.99</v>
      </c>
      <c r="F25" s="30">
        <v>14281.13</v>
      </c>
      <c r="G25" s="30">
        <v>23935.43</v>
      </c>
      <c r="H25" s="30">
        <v>3206.2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293613.89999999997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-61538.4</v>
      </c>
      <c r="C27" s="30">
        <f>+C28+C30+C41+C42+C45-C46</f>
        <v>-58718</v>
      </c>
      <c r="D27" s="30">
        <f t="shared" si="6"/>
        <v>-52946.909999999996</v>
      </c>
      <c r="E27" s="30">
        <f t="shared" si="6"/>
        <v>-9174</v>
      </c>
      <c r="F27" s="30">
        <f t="shared" si="6"/>
        <v>-33470.8</v>
      </c>
      <c r="G27" s="30">
        <f t="shared" si="6"/>
        <v>-53037.6</v>
      </c>
      <c r="H27" s="30">
        <f t="shared" si="6"/>
        <v>-12381.880000000001</v>
      </c>
      <c r="I27" s="30">
        <f t="shared" si="6"/>
        <v>-59774</v>
      </c>
      <c r="J27" s="30">
        <f t="shared" si="6"/>
        <v>-46046</v>
      </c>
      <c r="K27" s="30">
        <f t="shared" si="6"/>
        <v>-41153.2</v>
      </c>
      <c r="L27" s="30">
        <f t="shared" si="6"/>
        <v>-35736.8</v>
      </c>
      <c r="M27" s="30">
        <f t="shared" si="6"/>
        <v>-19267.6</v>
      </c>
      <c r="N27" s="30">
        <f t="shared" si="6"/>
        <v>-16368</v>
      </c>
      <c r="O27" s="30">
        <f t="shared" si="6"/>
        <v>-499613.1899999999</v>
      </c>
    </row>
    <row r="28" spans="1:15" ht="18.75" customHeight="1">
      <c r="A28" s="26" t="s">
        <v>40</v>
      </c>
      <c r="B28" s="31">
        <f>+B29</f>
        <v>-61538.4</v>
      </c>
      <c r="C28" s="31">
        <f>+C29</f>
        <v>-58718</v>
      </c>
      <c r="D28" s="31">
        <f aca="true" t="shared" si="7" ref="D28:O28">+D29</f>
        <v>-49711.2</v>
      </c>
      <c r="E28" s="31">
        <f t="shared" si="7"/>
        <v>-9174</v>
      </c>
      <c r="F28" s="31">
        <f t="shared" si="7"/>
        <v>-33470.8</v>
      </c>
      <c r="G28" s="31">
        <f t="shared" si="7"/>
        <v>-53037.6</v>
      </c>
      <c r="H28" s="31">
        <f t="shared" si="7"/>
        <v>-11347.6</v>
      </c>
      <c r="I28" s="31">
        <f t="shared" si="7"/>
        <v>-59774</v>
      </c>
      <c r="J28" s="31">
        <f t="shared" si="7"/>
        <v>-46046</v>
      </c>
      <c r="K28" s="31">
        <f t="shared" si="7"/>
        <v>-41153.2</v>
      </c>
      <c r="L28" s="31">
        <f t="shared" si="7"/>
        <v>-35736.8</v>
      </c>
      <c r="M28" s="31">
        <f t="shared" si="7"/>
        <v>-19267.6</v>
      </c>
      <c r="N28" s="31">
        <f t="shared" si="7"/>
        <v>-16368</v>
      </c>
      <c r="O28" s="31">
        <f t="shared" si="7"/>
        <v>-495343.1999999999</v>
      </c>
    </row>
    <row r="29" spans="1:26" ht="18.75" customHeight="1">
      <c r="A29" s="27" t="s">
        <v>41</v>
      </c>
      <c r="B29" s="16">
        <f>ROUND((-B9)*$G$3,2)</f>
        <v>-61538.4</v>
      </c>
      <c r="C29" s="16">
        <f aca="true" t="shared" si="8" ref="C29:N29">ROUND((-C9)*$G$3,2)</f>
        <v>-58718</v>
      </c>
      <c r="D29" s="16">
        <f t="shared" si="8"/>
        <v>-49711.2</v>
      </c>
      <c r="E29" s="16">
        <f t="shared" si="8"/>
        <v>-9174</v>
      </c>
      <c r="F29" s="16">
        <f t="shared" si="8"/>
        <v>-33470.8</v>
      </c>
      <c r="G29" s="16">
        <f t="shared" si="8"/>
        <v>-53037.6</v>
      </c>
      <c r="H29" s="16">
        <f t="shared" si="8"/>
        <v>-11347.6</v>
      </c>
      <c r="I29" s="16">
        <f t="shared" si="8"/>
        <v>-59774</v>
      </c>
      <c r="J29" s="16">
        <f t="shared" si="8"/>
        <v>-46046</v>
      </c>
      <c r="K29" s="16">
        <f t="shared" si="8"/>
        <v>-41153.2</v>
      </c>
      <c r="L29" s="16">
        <f t="shared" si="8"/>
        <v>-35736.8</v>
      </c>
      <c r="M29" s="16">
        <f t="shared" si="8"/>
        <v>-19267.6</v>
      </c>
      <c r="N29" s="16">
        <f t="shared" si="8"/>
        <v>-16368</v>
      </c>
      <c r="O29" s="32">
        <f aca="true" t="shared" si="9" ref="O29:O46">SUM(B29:N29)</f>
        <v>-495343.1999999999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-3235.71</v>
      </c>
      <c r="E41" s="35"/>
      <c r="F41" s="35"/>
      <c r="G41" s="35"/>
      <c r="H41" s="35">
        <v>-1034.28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-4269.99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971346.4900000001</v>
      </c>
      <c r="C44" s="36">
        <f t="shared" si="11"/>
        <v>695651.8199999998</v>
      </c>
      <c r="D44" s="36">
        <f t="shared" si="11"/>
        <v>619551.9799999997</v>
      </c>
      <c r="E44" s="36">
        <f t="shared" si="11"/>
        <v>191225.45</v>
      </c>
      <c r="F44" s="36">
        <f t="shared" si="11"/>
        <v>650212.8799999999</v>
      </c>
      <c r="G44" s="36">
        <f t="shared" si="11"/>
        <v>914488.8300000001</v>
      </c>
      <c r="H44" s="36">
        <f t="shared" si="11"/>
        <v>197680.71000000002</v>
      </c>
      <c r="I44" s="36">
        <f t="shared" si="11"/>
        <v>693300.19</v>
      </c>
      <c r="J44" s="36">
        <f t="shared" si="11"/>
        <v>601910.94</v>
      </c>
      <c r="K44" s="36">
        <f t="shared" si="11"/>
        <v>815403.69</v>
      </c>
      <c r="L44" s="36">
        <f t="shared" si="11"/>
        <v>766109.2899999999</v>
      </c>
      <c r="M44" s="36">
        <f t="shared" si="11"/>
        <v>426062.6</v>
      </c>
      <c r="N44" s="36">
        <f t="shared" si="11"/>
        <v>233608.23000000004</v>
      </c>
      <c r="O44" s="36">
        <f>SUM(B44:N44)</f>
        <v>7776553.099999999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971346.5</v>
      </c>
      <c r="C50" s="51">
        <f t="shared" si="12"/>
        <v>695651.82</v>
      </c>
      <c r="D50" s="51">
        <f t="shared" si="12"/>
        <v>619551.97</v>
      </c>
      <c r="E50" s="51">
        <f t="shared" si="12"/>
        <v>191225.45</v>
      </c>
      <c r="F50" s="51">
        <f t="shared" si="12"/>
        <v>650212.87</v>
      </c>
      <c r="G50" s="51">
        <f t="shared" si="12"/>
        <v>914488.82</v>
      </c>
      <c r="H50" s="51">
        <f t="shared" si="12"/>
        <v>197680.72</v>
      </c>
      <c r="I50" s="51">
        <f t="shared" si="12"/>
        <v>693300.2</v>
      </c>
      <c r="J50" s="51">
        <f t="shared" si="12"/>
        <v>601910.94</v>
      </c>
      <c r="K50" s="51">
        <f t="shared" si="12"/>
        <v>815403.69</v>
      </c>
      <c r="L50" s="51">
        <f t="shared" si="12"/>
        <v>766109.29</v>
      </c>
      <c r="M50" s="51">
        <f t="shared" si="12"/>
        <v>426062.6</v>
      </c>
      <c r="N50" s="51">
        <f t="shared" si="12"/>
        <v>233608.24</v>
      </c>
      <c r="O50" s="36">
        <f t="shared" si="12"/>
        <v>7776553.110000001</v>
      </c>
      <c r="Q50"/>
    </row>
    <row r="51" spans="1:18" ht="18.75" customHeight="1">
      <c r="A51" s="26" t="s">
        <v>57</v>
      </c>
      <c r="B51" s="51">
        <v>796231.73</v>
      </c>
      <c r="C51" s="51">
        <v>506089.24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1302320.97</v>
      </c>
      <c r="P51"/>
      <c r="Q51"/>
      <c r="R51" s="43"/>
    </row>
    <row r="52" spans="1:16" ht="18.75" customHeight="1">
      <c r="A52" s="26" t="s">
        <v>58</v>
      </c>
      <c r="B52" s="51">
        <v>175114.77</v>
      </c>
      <c r="C52" s="51">
        <v>189562.58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364677.35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619551.97</v>
      </c>
      <c r="E53" s="52">
        <v>0</v>
      </c>
      <c r="F53" s="52">
        <v>0</v>
      </c>
      <c r="G53" s="52">
        <v>0</v>
      </c>
      <c r="H53" s="51">
        <v>197680.72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817232.69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191225.45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191225.45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650212.87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650212.87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914488.82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914488.82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693300.2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693300.2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601910.94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601910.94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815403.69</v>
      </c>
      <c r="L59" s="31">
        <v>766109.29</v>
      </c>
      <c r="M59" s="52">
        <v>0</v>
      </c>
      <c r="N59" s="52">
        <v>0</v>
      </c>
      <c r="O59" s="36">
        <f t="shared" si="13"/>
        <v>1581512.98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426062.6</v>
      </c>
      <c r="N60" s="52">
        <v>0</v>
      </c>
      <c r="O60" s="36">
        <f t="shared" si="13"/>
        <v>426062.6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233608.24</v>
      </c>
      <c r="O61" s="55">
        <f t="shared" si="13"/>
        <v>233608.24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 s="68"/>
      <c r="E66"/>
      <c r="F66"/>
      <c r="G66"/>
      <c r="H66" s="68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2021-02-05T19:05:17Z</dcterms:modified>
  <cp:category/>
  <cp:version/>
  <cp:contentType/>
  <cp:contentStatus/>
</cp:coreProperties>
</file>