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<sst xmlns="http://schemas.openxmlformats.org/spreadsheetml/2006/main" count="74" uniqueCount="73">
  <si>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</si>
  <si>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</si>
  <si>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</si>
  <si>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</si>
  <si>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</si>
  <si>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</si>
  <si>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</si>
  <si>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</si>
  <si>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</si>
  <si>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</si>
  <si>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</si>
  <si>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</si>
  <si>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</si>
  <si>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</si>
  <si>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</si>
  <si>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</si>
  <si>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</si>
  <si>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</si>
  <si>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</si>
  <si>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</si>
  <si>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</si>
  <si>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</si>
  <si>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</si>
  <si>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</si>
  <si>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</si>
  <si>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</si>
  <si>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</si>
  <si>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</si>
  <si>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</si>
  <si>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</si>
  <si>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</si>
  <si>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</si>
  <si>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</si>
  <si>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</si>
  <si>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</si>
  <si>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</si>
  <si>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</si>
  <si>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</si>
  <si>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</si>
  <si>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</si>
  <si>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</si>
  <si>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</si>
  <si>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</si>
  <si>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</si>
  <si>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</si>
  <si>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</si>
  <si>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</si>
  <si>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</si>
  <si>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</si>
  <si>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</si>
  <si>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</si>
  <si>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</si>
  <si>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</si>
  <si>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</si>
  <si>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</si>
  <si>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</si>
  <si>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</si>
  <si>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</si>
  <si>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</si>
  <si>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</si>
  <si>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</si>
  <si>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</si>
  <si>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</si>
  <si>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</si>
  <si>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</si>
  <si>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</si>
  <si>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</si>
  <si>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</si>
  <si>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</si>
  <si>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</si>
  <si>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</si>
  <si>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</si>
  <si>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28/02/21 - VENCIMENTO 05/03/21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</si>
</sst>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67704</v>
      </c>
      <c r="C7" s="47">
        <f t="shared" si="0"/>
        <v>52125</v>
      </c>
      <c r="D7" s="47">
        <f t="shared" si="0"/>
        <v>78620</v>
      </c>
      <c r="E7" s="47">
        <f t="shared" si="0"/>
        <v>37930</v>
      </c>
      <c r="F7" s="47">
        <f t="shared" si="0"/>
        <v>55171</v>
      </c>
      <c r="G7" s="47">
        <f t="shared" si="0"/>
        <v>62981</v>
      </c>
      <c r="H7" s="47">
        <f t="shared" si="0"/>
        <v>74495</v>
      </c>
      <c r="I7" s="47">
        <f t="shared" si="0"/>
        <v>90331</v>
      </c>
      <c r="J7" s="47">
        <f t="shared" si="0"/>
        <v>19789</v>
      </c>
      <c r="K7" s="47">
        <f t="shared" si="0"/>
        <v>539146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5988</v>
      </c>
      <c r="C8" s="45">
        <f t="shared" si="1"/>
        <v>5549</v>
      </c>
      <c r="D8" s="45">
        <f t="shared" si="1"/>
        <v>7032</v>
      </c>
      <c r="E8" s="45">
        <f t="shared" si="1"/>
        <v>3837</v>
      </c>
      <c r="F8" s="45">
        <f t="shared" si="1"/>
        <v>4540</v>
      </c>
      <c r="G8" s="45">
        <f t="shared" si="1"/>
        <v>3566</v>
      </c>
      <c r="H8" s="45">
        <f t="shared" si="1"/>
        <v>3402</v>
      </c>
      <c r="I8" s="45">
        <f t="shared" si="1"/>
        <v>6416</v>
      </c>
      <c r="J8" s="45">
        <f t="shared" si="1"/>
        <v>726</v>
      </c>
      <c r="K8" s="38">
        <f>SUM(B8:J8)</f>
        <v>41056</v>
      </c>
      <c r="L8"/>
      <c r="M8"/>
      <c r="N8"/>
    </row>
    <row r="9" spans="1:14" ht="16.5" customHeight="1">
      <c r="A9" s="22" t="s">
        <v>35</v>
      </c>
      <c r="B9" s="45">
        <v>5979</v>
      </c>
      <c r="C9" s="45">
        <v>5549</v>
      </c>
      <c r="D9" s="45">
        <v>7030</v>
      </c>
      <c r="E9" s="45">
        <v>3829</v>
      </c>
      <c r="F9" s="45">
        <v>4537</v>
      </c>
      <c r="G9" s="45">
        <v>3561</v>
      </c>
      <c r="H9" s="45">
        <v>3402</v>
      </c>
      <c r="I9" s="45">
        <v>6413</v>
      </c>
      <c r="J9" s="45">
        <v>726</v>
      </c>
      <c r="K9" s="38">
        <f>SUM(B9:J9)</f>
        <v>41026</v>
      </c>
      <c r="L9"/>
      <c r="M9"/>
      <c r="N9"/>
    </row>
    <row r="10" spans="1:14" ht="16.5" customHeight="1">
      <c r="A10" s="22" t="s">
        <v>34</v>
      </c>
      <c r="B10" s="45">
        <v>9</v>
      </c>
      <c r="C10" s="45">
        <v>0</v>
      </c>
      <c r="D10" s="45">
        <v>2</v>
      </c>
      <c r="E10" s="45">
        <v>8</v>
      </c>
      <c r="F10" s="45">
        <v>3</v>
      </c>
      <c r="G10" s="45">
        <v>5</v>
      </c>
      <c r="H10" s="45">
        <v>0</v>
      </c>
      <c r="I10" s="45">
        <v>3</v>
      </c>
      <c r="J10" s="45">
        <v>0</v>
      </c>
      <c r="K10" s="38">
        <f>SUM(B10:J10)</f>
        <v>30</v>
      </c>
      <c r="L10"/>
      <c r="M10"/>
      <c r="N10"/>
    </row>
    <row r="11" spans="1:14" ht="16.5" customHeight="1">
      <c r="A11" s="44" t="s">
        <v>33</v>
      </c>
      <c r="B11" s="43">
        <v>61716</v>
      </c>
      <c r="C11" s="43">
        <v>46576</v>
      </c>
      <c r="D11" s="43">
        <v>71588</v>
      </c>
      <c r="E11" s="43">
        <v>34093</v>
      </c>
      <c r="F11" s="43">
        <v>50631</v>
      </c>
      <c r="G11" s="43">
        <v>59415</v>
      </c>
      <c r="H11" s="43">
        <v>71093</v>
      </c>
      <c r="I11" s="43">
        <v>83915</v>
      </c>
      <c r="J11" s="43">
        <v>19063</v>
      </c>
      <c r="K11" s="38">
        <f>SUM(B11:J11)</f>
        <v>498090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1.389474806735743</v>
      </c>
      <c r="C15" s="39">
        <v>1.465387537998983</v>
      </c>
      <c r="D15" s="39">
        <v>1.160765256651027</v>
      </c>
      <c r="E15" s="39">
        <v>1.448488913537108</v>
      </c>
      <c r="F15" s="39">
        <v>1.284054103507074</v>
      </c>
      <c r="G15" s="39">
        <v>1.258273703843607</v>
      </c>
      <c r="H15" s="39">
        <v>1.226843738328034</v>
      </c>
      <c r="I15" s="39">
        <v>1.26740393038287</v>
      </c>
      <c r="J15" s="39">
        <v>1.345238658603065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331413.94</v>
      </c>
      <c r="C17" s="36">
        <f aca="true" t="shared" si="2" ref="C17:J17">C18+C19+C20+C21+C22+C23+C24</f>
        <v>300937.75</v>
      </c>
      <c r="D17" s="36">
        <f t="shared" si="2"/>
        <v>383229.76000000007</v>
      </c>
      <c r="E17" s="36">
        <f t="shared" si="2"/>
        <v>208477.51</v>
      </c>
      <c r="F17" s="36">
        <f t="shared" si="2"/>
        <v>276628.1</v>
      </c>
      <c r="G17" s="36">
        <f t="shared" si="2"/>
        <v>303579.3399999999</v>
      </c>
      <c r="H17" s="36">
        <f t="shared" si="2"/>
        <v>282442.02999999997</v>
      </c>
      <c r="I17" s="36">
        <f t="shared" si="2"/>
        <v>376867.33999999997</v>
      </c>
      <c r="J17" s="36">
        <f t="shared" si="2"/>
        <v>88757.04000000001</v>
      </c>
      <c r="K17" s="36">
        <f aca="true" t="shared" si="3" ref="K17:K24">SUM(B17:J17)</f>
        <v>2552332.81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227255.25</v>
      </c>
      <c r="C18" s="30">
        <f t="shared" si="4"/>
        <v>192059.78</v>
      </c>
      <c r="D18" s="30">
        <f t="shared" si="4"/>
        <v>320887.53</v>
      </c>
      <c r="E18" s="30">
        <f t="shared" si="4"/>
        <v>134780.46</v>
      </c>
      <c r="F18" s="30">
        <f t="shared" si="4"/>
        <v>207321.58</v>
      </c>
      <c r="G18" s="30">
        <f t="shared" si="4"/>
        <v>239296.31</v>
      </c>
      <c r="H18" s="30">
        <f t="shared" si="4"/>
        <v>225623.01</v>
      </c>
      <c r="I18" s="30">
        <f t="shared" si="4"/>
        <v>276168.97</v>
      </c>
      <c r="J18" s="30">
        <f t="shared" si="4"/>
        <v>68547.12</v>
      </c>
      <c r="K18" s="30">
        <f t="shared" si="3"/>
        <v>1891940.0100000002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88510.19</v>
      </c>
      <c r="C19" s="30">
        <f t="shared" si="5"/>
        <v>89382.23</v>
      </c>
      <c r="D19" s="30">
        <f t="shared" si="5"/>
        <v>51587.57</v>
      </c>
      <c r="E19" s="30">
        <f t="shared" si="5"/>
        <v>60447.54</v>
      </c>
      <c r="F19" s="30">
        <f t="shared" si="5"/>
        <v>58890.55</v>
      </c>
      <c r="G19" s="30">
        <f t="shared" si="5"/>
        <v>61803.94</v>
      </c>
      <c r="H19" s="30">
        <f t="shared" si="5"/>
        <v>51181.17</v>
      </c>
      <c r="I19" s="30">
        <f t="shared" si="5"/>
        <v>73848.67</v>
      </c>
      <c r="J19" s="30">
        <f t="shared" si="5"/>
        <v>23665.12</v>
      </c>
      <c r="K19" s="30">
        <f t="shared" si="3"/>
        <v>559316.98</v>
      </c>
      <c r="L19"/>
      <c r="M19"/>
      <c r="N19"/>
    </row>
    <row r="20" spans="1:14" ht="16.5" customHeight="1">
      <c r="A20" s="18" t="s">
        <v>28</v>
      </c>
      <c r="B20" s="30">
        <v>14163.65</v>
      </c>
      <c r="C20" s="30">
        <v>16526.04</v>
      </c>
      <c r="D20" s="30">
        <v>12055.4</v>
      </c>
      <c r="E20" s="30">
        <v>12106.73</v>
      </c>
      <c r="F20" s="30">
        <v>12351.83</v>
      </c>
      <c r="G20" s="30">
        <v>7693.54</v>
      </c>
      <c r="H20" s="30">
        <v>13456.54</v>
      </c>
      <c r="I20" s="30">
        <v>23880</v>
      </c>
      <c r="J20" s="30">
        <v>5628.99</v>
      </c>
      <c r="K20" s="30">
        <f t="shared" si="3"/>
        <v>117862.72000000002</v>
      </c>
      <c r="L20"/>
      <c r="M20"/>
      <c r="N20"/>
    </row>
    <row r="21" spans="1:14" ht="16.5" customHeight="1">
      <c r="A21" s="18" t="s">
        <v>27</v>
      </c>
      <c r="B21" s="30">
        <v>1484.85</v>
      </c>
      <c r="C21" s="34">
        <v>2969.7</v>
      </c>
      <c r="D21" s="34">
        <v>4454.55</v>
      </c>
      <c r="E21" s="30">
        <v>1484.85</v>
      </c>
      <c r="F21" s="30">
        <v>1484.85</v>
      </c>
      <c r="G21" s="34">
        <v>1484.85</v>
      </c>
      <c r="H21" s="34">
        <v>2969.7</v>
      </c>
      <c r="I21" s="34">
        <v>2969.7</v>
      </c>
      <c r="J21" s="34">
        <v>1484.85</v>
      </c>
      <c r="K21" s="30">
        <f t="shared" si="3"/>
        <v>20787.899999999998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-1455.84</v>
      </c>
      <c r="H23" s="30">
        <v>0</v>
      </c>
      <c r="I23" s="30">
        <v>0</v>
      </c>
      <c r="J23" s="30">
        <v>0</v>
      </c>
      <c r="K23" s="30">
        <f t="shared" si="3"/>
        <v>-1455.84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-26307.6</v>
      </c>
      <c r="C27" s="30">
        <f t="shared" si="6"/>
        <v>-24415.6</v>
      </c>
      <c r="D27" s="30">
        <f t="shared" si="6"/>
        <v>-51410.3</v>
      </c>
      <c r="E27" s="30">
        <f t="shared" si="6"/>
        <v>-16847.6</v>
      </c>
      <c r="F27" s="30">
        <f t="shared" si="6"/>
        <v>-19962.8</v>
      </c>
      <c r="G27" s="30">
        <f t="shared" si="6"/>
        <v>-15668.4</v>
      </c>
      <c r="H27" s="30">
        <f t="shared" si="6"/>
        <v>-14968.8</v>
      </c>
      <c r="I27" s="30">
        <f t="shared" si="6"/>
        <v>-28217.2</v>
      </c>
      <c r="J27" s="30">
        <f t="shared" si="6"/>
        <v>-9122.68</v>
      </c>
      <c r="K27" s="30">
        <f aca="true" t="shared" si="7" ref="K27:K35">SUM(B27:J27)</f>
        <v>-206920.97999999998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-26307.6</v>
      </c>
      <c r="C28" s="30">
        <f t="shared" si="8"/>
        <v>-24415.6</v>
      </c>
      <c r="D28" s="30">
        <f t="shared" si="8"/>
        <v>-30932</v>
      </c>
      <c r="E28" s="30">
        <f t="shared" si="8"/>
        <v>-16847.6</v>
      </c>
      <c r="F28" s="30">
        <f t="shared" si="8"/>
        <v>-19962.8</v>
      </c>
      <c r="G28" s="30">
        <f t="shared" si="8"/>
        <v>-15668.4</v>
      </c>
      <c r="H28" s="30">
        <f t="shared" si="8"/>
        <v>-14968.8</v>
      </c>
      <c r="I28" s="30">
        <f t="shared" si="8"/>
        <v>-28217.2</v>
      </c>
      <c r="J28" s="30">
        <f t="shared" si="8"/>
        <v>-3194.4</v>
      </c>
      <c r="K28" s="30">
        <f t="shared" si="7"/>
        <v>-180514.4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-26307.6</v>
      </c>
      <c r="C29" s="30">
        <f aca="true" t="shared" si="9" ref="C29:J29">-ROUND((C9)*$E$3,2)</f>
        <v>-24415.6</v>
      </c>
      <c r="D29" s="30">
        <f t="shared" si="9"/>
        <v>-30932</v>
      </c>
      <c r="E29" s="30">
        <f t="shared" si="9"/>
        <v>-16847.6</v>
      </c>
      <c r="F29" s="30">
        <f t="shared" si="9"/>
        <v>-19962.8</v>
      </c>
      <c r="G29" s="30">
        <f t="shared" si="9"/>
        <v>-15668.4</v>
      </c>
      <c r="H29" s="30">
        <f t="shared" si="9"/>
        <v>-14968.8</v>
      </c>
      <c r="I29" s="30">
        <f t="shared" si="9"/>
        <v>-28217.2</v>
      </c>
      <c r="J29" s="30">
        <f t="shared" si="9"/>
        <v>-3194.4</v>
      </c>
      <c r="K29" s="30">
        <f t="shared" si="7"/>
        <v>-180514.4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-5928.28</v>
      </c>
      <c r="K33" s="30">
        <f t="shared" si="7"/>
        <v>-26406.579999999998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-20478.3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-5928.28</v>
      </c>
      <c r="K34" s="30">
        <f t="shared" si="7"/>
        <v>-26406.579999999998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305106.34</v>
      </c>
      <c r="C47" s="27">
        <f aca="true" t="shared" si="11" ref="C47:J47">IF(C17+C27+C48&lt;0,0,C17+C27+C48)</f>
        <v>276522.15</v>
      </c>
      <c r="D47" s="27">
        <f t="shared" si="11"/>
        <v>331819.4600000001</v>
      </c>
      <c r="E47" s="27">
        <f t="shared" si="11"/>
        <v>191629.91</v>
      </c>
      <c r="F47" s="27">
        <f t="shared" si="11"/>
        <v>256665.3</v>
      </c>
      <c r="G47" s="27">
        <f t="shared" si="11"/>
        <v>287910.9399999999</v>
      </c>
      <c r="H47" s="27">
        <f t="shared" si="11"/>
        <v>267473.23</v>
      </c>
      <c r="I47" s="27">
        <f t="shared" si="11"/>
        <v>348650.13999999996</v>
      </c>
      <c r="J47" s="27">
        <f t="shared" si="11"/>
        <v>79634.36000000002</v>
      </c>
      <c r="K47" s="20">
        <f>SUM(B47:J47)</f>
        <v>2345411.83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305106.34</v>
      </c>
      <c r="C53" s="10">
        <f t="shared" si="13"/>
        <v>276522.14</v>
      </c>
      <c r="D53" s="10">
        <f t="shared" si="13"/>
        <v>331819.46</v>
      </c>
      <c r="E53" s="10">
        <f t="shared" si="13"/>
        <v>191629.92</v>
      </c>
      <c r="F53" s="10">
        <f t="shared" si="13"/>
        <v>256665.3</v>
      </c>
      <c r="G53" s="10">
        <f t="shared" si="13"/>
        <v>287910.94</v>
      </c>
      <c r="H53" s="10">
        <f t="shared" si="13"/>
        <v>267473.23</v>
      </c>
      <c r="I53" s="10">
        <f>SUM(I54:I66)</f>
        <v>348650.14</v>
      </c>
      <c r="J53" s="10">
        <f t="shared" si="13"/>
        <v>79634.35</v>
      </c>
      <c r="K53" s="5">
        <f>SUM(K54:K66)</f>
        <v>2345411.82</v>
      </c>
      <c r="L53" s="9"/>
    </row>
    <row r="54" spans="1:11" ht="16.5" customHeight="1">
      <c r="A54" s="7" t="s">
        <v>60</v>
      </c>
      <c r="B54" s="8">
        <v>266144.26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266144.26</v>
      </c>
    </row>
    <row r="55" spans="1:11" ht="16.5" customHeight="1">
      <c r="A55" s="7" t="s">
        <v>61</v>
      </c>
      <c r="B55" s="8">
        <v>38962.08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38962.08</v>
      </c>
    </row>
    <row r="56" spans="1:11" ht="16.5" customHeight="1">
      <c r="A56" s="7" t="s">
        <v>4</v>
      </c>
      <c r="B56" s="6">
        <v>0</v>
      </c>
      <c r="C56" s="8">
        <v>276522.14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276522.14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331819.46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331819.46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191629.92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191629.92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256665.3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256665.3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287910.94</v>
      </c>
      <c r="H60" s="6">
        <v>0</v>
      </c>
      <c r="I60" s="6">
        <v>0</v>
      </c>
      <c r="J60" s="6">
        <v>0</v>
      </c>
      <c r="K60" s="5">
        <f t="shared" si="14"/>
        <v>287910.94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267473.23</v>
      </c>
      <c r="I61" s="6">
        <v>0</v>
      </c>
      <c r="J61" s="6">
        <v>0</v>
      </c>
      <c r="K61" s="5">
        <f t="shared" si="14"/>
        <v>267473.23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115228.87</v>
      </c>
      <c r="J63" s="6">
        <v>0</v>
      </c>
      <c r="K63" s="5">
        <f t="shared" si="14"/>
        <v>115228.87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233421.27</v>
      </c>
      <c r="J64" s="6">
        <v>0</v>
      </c>
      <c r="K64" s="5">
        <f t="shared" si="14"/>
        <v>233421.27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79634.35</v>
      </c>
      <c r="K65" s="5">
        <f t="shared" si="14"/>
        <v>79634.35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2021-03-04T18:03:21Z</dcterms:modified>
  <cp:category/>
  <cp:version/>
  <cp:contentType/>
  <cp:contentStatus/>
</cp:coreProperties>
</file>