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<sst xmlns="http://schemas.openxmlformats.org/spreadsheetml/2006/main" count="74" uniqueCount="73">
  <si>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</si>
  <si>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</si>
  <si>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</si>
  <si>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</si>
  <si>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</si>
  <si>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</si>
  <si>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</si>
  <si>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</si>
  <si>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</si>
  <si>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</si>
  <si>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</si>
  <si>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</si>
  <si>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</si>
  <si>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</si>
  <si>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</si>
  <si>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</si>
  <si>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</si>
  <si>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</si>
  <si>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</si>
  <si>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</si>
  <si>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</si>
  <si>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</si>
  <si>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</si>
  <si>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</si>
  <si>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</si>
  <si>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</si>
  <si>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</si>
  <si>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</si>
  <si>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</si>
  <si>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</si>
  <si>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</si>
  <si>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</si>
  <si>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</si>
  <si>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</si>
  <si>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</si>
  <si>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</si>
  <si>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</si>
  <si>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</si>
  <si>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</si>
  <si>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</si>
  <si>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</si>
  <si>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</si>
  <si>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</si>
  <si>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</si>
  <si>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</si>
  <si>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</si>
  <si>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</si>
  <si>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</si>
  <si>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</si>
  <si>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</si>
  <si>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</si>
  <si>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</si>
  <si>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</si>
  <si>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</si>
  <si>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</si>
  <si>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</si>
  <si>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</si>
  <si>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</si>
  <si>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</si>
  <si>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</si>
  <si>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</si>
  <si>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</si>
  <si>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</si>
  <si>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</si>
  <si>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</si>
  <si>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</si>
  <si>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</si>
  <si>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</si>
  <si>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</si>
  <si>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</si>
  <si>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</si>
  <si>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</si>
  <si>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27/02/21 - VENCIMENTO 05/03/21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</si>
</sst>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135857</v>
      </c>
      <c r="C7" s="47">
        <f t="shared" si="0"/>
        <v>113782</v>
      </c>
      <c r="D7" s="47">
        <f t="shared" si="0"/>
        <v>167476</v>
      </c>
      <c r="E7" s="47">
        <f t="shared" si="0"/>
        <v>78550</v>
      </c>
      <c r="F7" s="47">
        <f t="shared" si="0"/>
        <v>103708</v>
      </c>
      <c r="G7" s="47">
        <f t="shared" si="0"/>
        <v>123274</v>
      </c>
      <c r="H7" s="47">
        <f t="shared" si="0"/>
        <v>141175</v>
      </c>
      <c r="I7" s="47">
        <f t="shared" si="0"/>
        <v>164730</v>
      </c>
      <c r="J7" s="47">
        <f t="shared" si="0"/>
        <v>36586</v>
      </c>
      <c r="K7" s="47">
        <f t="shared" si="0"/>
        <v>1065138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11228</v>
      </c>
      <c r="C8" s="45">
        <f t="shared" si="1"/>
        <v>11192</v>
      </c>
      <c r="D8" s="45">
        <f t="shared" si="1"/>
        <v>13349</v>
      </c>
      <c r="E8" s="45">
        <f t="shared" si="1"/>
        <v>6865</v>
      </c>
      <c r="F8" s="45">
        <f t="shared" si="1"/>
        <v>8433</v>
      </c>
      <c r="G8" s="45">
        <f t="shared" si="1"/>
        <v>6104</v>
      </c>
      <c r="H8" s="45">
        <f t="shared" si="1"/>
        <v>5508</v>
      </c>
      <c r="I8" s="45">
        <f t="shared" si="1"/>
        <v>11310</v>
      </c>
      <c r="J8" s="45">
        <f t="shared" si="1"/>
        <v>1294</v>
      </c>
      <c r="K8" s="38">
        <f>SUM(B8:J8)</f>
        <v>75283</v>
      </c>
      <c r="L8"/>
      <c r="M8"/>
      <c r="N8"/>
    </row>
    <row r="9" spans="1:14" ht="16.5" customHeight="1">
      <c r="A9" s="22" t="s">
        <v>35</v>
      </c>
      <c r="B9" s="45">
        <v>11217</v>
      </c>
      <c r="C9" s="45">
        <v>11190</v>
      </c>
      <c r="D9" s="45">
        <v>13346</v>
      </c>
      <c r="E9" s="45">
        <v>6839</v>
      </c>
      <c r="F9" s="45">
        <v>8427</v>
      </c>
      <c r="G9" s="45">
        <v>6103</v>
      </c>
      <c r="H9" s="45">
        <v>5508</v>
      </c>
      <c r="I9" s="45">
        <v>11291</v>
      </c>
      <c r="J9" s="45">
        <v>1294</v>
      </c>
      <c r="K9" s="38">
        <f>SUM(B9:J9)</f>
        <v>75215</v>
      </c>
      <c r="L9"/>
      <c r="M9"/>
      <c r="N9"/>
    </row>
    <row r="10" spans="1:14" ht="16.5" customHeight="1">
      <c r="A10" s="22" t="s">
        <v>34</v>
      </c>
      <c r="B10" s="45">
        <v>11</v>
      </c>
      <c r="C10" s="45">
        <v>2</v>
      </c>
      <c r="D10" s="45">
        <v>3</v>
      </c>
      <c r="E10" s="45">
        <v>26</v>
      </c>
      <c r="F10" s="45">
        <v>6</v>
      </c>
      <c r="G10" s="45">
        <v>1</v>
      </c>
      <c r="H10" s="45">
        <v>0</v>
      </c>
      <c r="I10" s="45">
        <v>19</v>
      </c>
      <c r="J10" s="45">
        <v>0</v>
      </c>
      <c r="K10" s="38">
        <f>SUM(B10:J10)</f>
        <v>68</v>
      </c>
      <c r="L10"/>
      <c r="M10"/>
      <c r="N10"/>
    </row>
    <row r="11" spans="1:14" ht="16.5" customHeight="1">
      <c r="A11" s="44" t="s">
        <v>33</v>
      </c>
      <c r="B11" s="43">
        <v>124629</v>
      </c>
      <c r="C11" s="43">
        <v>102590</v>
      </c>
      <c r="D11" s="43">
        <v>154127</v>
      </c>
      <c r="E11" s="43">
        <v>71685</v>
      </c>
      <c r="F11" s="43">
        <v>95275</v>
      </c>
      <c r="G11" s="43">
        <v>117170</v>
      </c>
      <c r="H11" s="43">
        <v>135667</v>
      </c>
      <c r="I11" s="43">
        <v>153420</v>
      </c>
      <c r="J11" s="43">
        <v>35292</v>
      </c>
      <c r="K11" s="38">
        <f>SUM(B11:J11)</f>
        <v>989855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1.464385669284755</v>
      </c>
      <c r="C15" s="39">
        <v>1.457261538394939</v>
      </c>
      <c r="D15" s="39">
        <v>1.197645779445186</v>
      </c>
      <c r="E15" s="39">
        <v>1.511284653452848</v>
      </c>
      <c r="F15" s="39">
        <v>1.296704919644682</v>
      </c>
      <c r="G15" s="39">
        <v>1.272443452090038</v>
      </c>
      <c r="H15" s="39">
        <v>1.250101468710585</v>
      </c>
      <c r="I15" s="39">
        <v>1.299961072292926</v>
      </c>
      <c r="J15" s="39">
        <v>1.37123362191482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687936.49</v>
      </c>
      <c r="C17" s="36">
        <f aca="true" t="shared" si="2" ref="C17:J17">C18+C19+C20+C21+C22+C23+C24</f>
        <v>634073.16</v>
      </c>
      <c r="D17" s="36">
        <f t="shared" si="2"/>
        <v>833501.13</v>
      </c>
      <c r="E17" s="36">
        <f t="shared" si="2"/>
        <v>437864.1</v>
      </c>
      <c r="F17" s="36">
        <f t="shared" si="2"/>
        <v>520850.14999999997</v>
      </c>
      <c r="G17" s="36">
        <f t="shared" si="2"/>
        <v>604778.11</v>
      </c>
      <c r="H17" s="36">
        <f t="shared" si="2"/>
        <v>543291.72</v>
      </c>
      <c r="I17" s="36">
        <f t="shared" si="2"/>
        <v>688011.73</v>
      </c>
      <c r="J17" s="36">
        <f t="shared" si="2"/>
        <v>170884.83</v>
      </c>
      <c r="K17" s="36">
        <f aca="true" t="shared" si="3" ref="K17:K24">SUM(B17:J17)</f>
        <v>5121191.42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456017.61</v>
      </c>
      <c r="C18" s="30">
        <f t="shared" si="4"/>
        <v>419241.16</v>
      </c>
      <c r="D18" s="30">
        <f t="shared" si="4"/>
        <v>683553.29</v>
      </c>
      <c r="E18" s="30">
        <f t="shared" si="4"/>
        <v>279119.57</v>
      </c>
      <c r="F18" s="30">
        <f t="shared" si="4"/>
        <v>389713.92</v>
      </c>
      <c r="G18" s="30">
        <f t="shared" si="4"/>
        <v>468379.56</v>
      </c>
      <c r="H18" s="30">
        <f t="shared" si="4"/>
        <v>427576.72</v>
      </c>
      <c r="I18" s="30">
        <f t="shared" si="4"/>
        <v>503629.03</v>
      </c>
      <c r="J18" s="30">
        <f t="shared" si="4"/>
        <v>126730.25</v>
      </c>
      <c r="K18" s="30">
        <f t="shared" si="3"/>
        <v>3753961.1100000003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211768.04</v>
      </c>
      <c r="C19" s="30">
        <f t="shared" si="5"/>
        <v>191702.86</v>
      </c>
      <c r="D19" s="30">
        <f t="shared" si="5"/>
        <v>135101.42</v>
      </c>
      <c r="E19" s="30">
        <f t="shared" si="5"/>
        <v>142709.55</v>
      </c>
      <c r="F19" s="30">
        <f t="shared" si="5"/>
        <v>115630.04</v>
      </c>
      <c r="G19" s="30">
        <f t="shared" si="5"/>
        <v>127606.94</v>
      </c>
      <c r="H19" s="30">
        <f t="shared" si="5"/>
        <v>106937.57</v>
      </c>
      <c r="I19" s="30">
        <f t="shared" si="5"/>
        <v>151069.1</v>
      </c>
      <c r="J19" s="30">
        <f t="shared" si="5"/>
        <v>47046.53</v>
      </c>
      <c r="K19" s="30">
        <f t="shared" si="3"/>
        <v>1229572.0500000003</v>
      </c>
      <c r="L19"/>
      <c r="M19"/>
      <c r="N19"/>
    </row>
    <row r="20" spans="1:14" ht="16.5" customHeight="1">
      <c r="A20" s="18" t="s">
        <v>28</v>
      </c>
      <c r="B20" s="30">
        <v>18665.9</v>
      </c>
      <c r="C20" s="30">
        <v>20159.26</v>
      </c>
      <c r="D20" s="30">
        <v>16146.89</v>
      </c>
      <c r="E20" s="30">
        <v>14892.11</v>
      </c>
      <c r="F20" s="30">
        <v>17441.96</v>
      </c>
      <c r="G20" s="30">
        <v>13763.33</v>
      </c>
      <c r="H20" s="30">
        <v>16595.94</v>
      </c>
      <c r="I20" s="30">
        <v>30343.72</v>
      </c>
      <c r="J20" s="30">
        <v>6192.15</v>
      </c>
      <c r="K20" s="30">
        <f t="shared" si="3"/>
        <v>154201.25999999998</v>
      </c>
      <c r="L20"/>
      <c r="M20"/>
      <c r="N20"/>
    </row>
    <row r="21" spans="1:14" ht="16.5" customHeight="1">
      <c r="A21" s="18" t="s">
        <v>27</v>
      </c>
      <c r="B21" s="30">
        <v>1484.94</v>
      </c>
      <c r="C21" s="34">
        <v>2969.88</v>
      </c>
      <c r="D21" s="34">
        <v>4454.82</v>
      </c>
      <c r="E21" s="30">
        <v>1484.94</v>
      </c>
      <c r="F21" s="30">
        <v>1484.94</v>
      </c>
      <c r="G21" s="34">
        <v>1484.94</v>
      </c>
      <c r="H21" s="34">
        <v>2969.88</v>
      </c>
      <c r="I21" s="34">
        <v>2969.88</v>
      </c>
      <c r="J21" s="34">
        <v>1484.94</v>
      </c>
      <c r="K21" s="30">
        <f t="shared" si="3"/>
        <v>20789.16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-5755.29</v>
      </c>
      <c r="E22" s="30">
        <v>-342.07</v>
      </c>
      <c r="F22" s="30">
        <v>-3420.71</v>
      </c>
      <c r="G22" s="30">
        <v>-5243.46</v>
      </c>
      <c r="H22" s="30">
        <v>-10788.39</v>
      </c>
      <c r="I22" s="30">
        <v>0</v>
      </c>
      <c r="J22" s="30">
        <v>-10569.04</v>
      </c>
      <c r="K22" s="30">
        <f t="shared" si="3"/>
        <v>-36118.96</v>
      </c>
      <c r="L22"/>
      <c r="M22"/>
      <c r="N22"/>
    </row>
    <row r="23" spans="1:14" ht="16.5" customHeight="1">
      <c r="A23" s="18" t="s">
        <v>69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-1213.2</v>
      </c>
      <c r="H23" s="30">
        <v>0</v>
      </c>
      <c r="I23" s="30">
        <v>0</v>
      </c>
      <c r="J23" s="30">
        <v>0</v>
      </c>
      <c r="K23" s="30">
        <f t="shared" si="3"/>
        <v>-1213.2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-49354.8</v>
      </c>
      <c r="C27" s="30">
        <f t="shared" si="6"/>
        <v>-49236</v>
      </c>
      <c r="D27" s="30">
        <f t="shared" si="6"/>
        <v>-79200.79000000001</v>
      </c>
      <c r="E27" s="30">
        <f t="shared" si="6"/>
        <v>-30091.6</v>
      </c>
      <c r="F27" s="30">
        <f t="shared" si="6"/>
        <v>-37078.8</v>
      </c>
      <c r="G27" s="30">
        <f t="shared" si="6"/>
        <v>-26853.2</v>
      </c>
      <c r="H27" s="30">
        <f t="shared" si="6"/>
        <v>-24235.2</v>
      </c>
      <c r="I27" s="30">
        <f t="shared" si="6"/>
        <v>-49680.4</v>
      </c>
      <c r="J27" s="30">
        <f t="shared" si="6"/>
        <v>-11621.990000000002</v>
      </c>
      <c r="K27" s="30">
        <f aca="true" t="shared" si="7" ref="K27:K35">SUM(B27:J27)</f>
        <v>-357352.7800000001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-49354.8</v>
      </c>
      <c r="C28" s="30">
        <f t="shared" si="8"/>
        <v>-49236</v>
      </c>
      <c r="D28" s="30">
        <f t="shared" si="8"/>
        <v>-58722.4</v>
      </c>
      <c r="E28" s="30">
        <f t="shared" si="8"/>
        <v>-30091.6</v>
      </c>
      <c r="F28" s="30">
        <f t="shared" si="8"/>
        <v>-37078.8</v>
      </c>
      <c r="G28" s="30">
        <f t="shared" si="8"/>
        <v>-26853.2</v>
      </c>
      <c r="H28" s="30">
        <f t="shared" si="8"/>
        <v>-24235.2</v>
      </c>
      <c r="I28" s="30">
        <f t="shared" si="8"/>
        <v>-49680.4</v>
      </c>
      <c r="J28" s="30">
        <f t="shared" si="8"/>
        <v>-5693.6</v>
      </c>
      <c r="K28" s="30">
        <f t="shared" si="7"/>
        <v>-330946.00000000006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-49354.8</v>
      </c>
      <c r="C29" s="30">
        <f aca="true" t="shared" si="9" ref="C29:J29">-ROUND((C9)*$E$3,2)</f>
        <v>-49236</v>
      </c>
      <c r="D29" s="30">
        <f t="shared" si="9"/>
        <v>-58722.4</v>
      </c>
      <c r="E29" s="30">
        <f t="shared" si="9"/>
        <v>-30091.6</v>
      </c>
      <c r="F29" s="30">
        <f t="shared" si="9"/>
        <v>-37078.8</v>
      </c>
      <c r="G29" s="30">
        <f t="shared" si="9"/>
        <v>-26853.2</v>
      </c>
      <c r="H29" s="30">
        <f t="shared" si="9"/>
        <v>-24235.2</v>
      </c>
      <c r="I29" s="30">
        <f t="shared" si="9"/>
        <v>-49680.4</v>
      </c>
      <c r="J29" s="30">
        <f t="shared" si="9"/>
        <v>-5693.6</v>
      </c>
      <c r="K29" s="30">
        <f t="shared" si="7"/>
        <v>-330946.00000000006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-20478.39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-5928.39</v>
      </c>
      <c r="K33" s="30">
        <f t="shared" si="7"/>
        <v>-26406.78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-20478.39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-5928.39</v>
      </c>
      <c r="K34" s="30">
        <f t="shared" si="7"/>
        <v>-26406.78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638581.69</v>
      </c>
      <c r="C47" s="27">
        <f aca="true" t="shared" si="11" ref="C47:J47">IF(C17+C27+C48&lt;0,0,C17+C27+C48)</f>
        <v>584837.16</v>
      </c>
      <c r="D47" s="27">
        <f t="shared" si="11"/>
        <v>754300.34</v>
      </c>
      <c r="E47" s="27">
        <f t="shared" si="11"/>
        <v>407772.5</v>
      </c>
      <c r="F47" s="27">
        <f t="shared" si="11"/>
        <v>483771.35</v>
      </c>
      <c r="G47" s="27">
        <f t="shared" si="11"/>
        <v>577924.91</v>
      </c>
      <c r="H47" s="27">
        <f t="shared" si="11"/>
        <v>519056.51999999996</v>
      </c>
      <c r="I47" s="27">
        <f t="shared" si="11"/>
        <v>638331.33</v>
      </c>
      <c r="J47" s="27">
        <f t="shared" si="11"/>
        <v>159262.84</v>
      </c>
      <c r="K47" s="20">
        <f>SUM(B47:J47)</f>
        <v>4763838.64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638581.6900000001</v>
      </c>
      <c r="C53" s="10">
        <f t="shared" si="13"/>
        <v>584837.15</v>
      </c>
      <c r="D53" s="10">
        <f t="shared" si="13"/>
        <v>754300.34</v>
      </c>
      <c r="E53" s="10">
        <f t="shared" si="13"/>
        <v>407772.5</v>
      </c>
      <c r="F53" s="10">
        <f t="shared" si="13"/>
        <v>483771.35</v>
      </c>
      <c r="G53" s="10">
        <f t="shared" si="13"/>
        <v>577924.91</v>
      </c>
      <c r="H53" s="10">
        <f t="shared" si="13"/>
        <v>519056.52</v>
      </c>
      <c r="I53" s="10">
        <f>SUM(I54:I66)</f>
        <v>638331.33</v>
      </c>
      <c r="J53" s="10">
        <f t="shared" si="13"/>
        <v>159262.83</v>
      </c>
      <c r="K53" s="5">
        <f>SUM(K54:K66)</f>
        <v>4763838.62</v>
      </c>
      <c r="L53" s="9"/>
    </row>
    <row r="54" spans="1:11" ht="16.5" customHeight="1">
      <c r="A54" s="7" t="s">
        <v>60</v>
      </c>
      <c r="B54" s="8">
        <v>557992.68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557992.68</v>
      </c>
    </row>
    <row r="55" spans="1:11" ht="16.5" customHeight="1">
      <c r="A55" s="7" t="s">
        <v>61</v>
      </c>
      <c r="B55" s="8">
        <v>80589.01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80589.01</v>
      </c>
    </row>
    <row r="56" spans="1:11" ht="16.5" customHeight="1">
      <c r="A56" s="7" t="s">
        <v>4</v>
      </c>
      <c r="B56" s="6">
        <v>0</v>
      </c>
      <c r="C56" s="8">
        <v>584837.15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584837.15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754300.34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754300.34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407772.5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407772.5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483771.35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483771.35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577924.91</v>
      </c>
      <c r="H60" s="6">
        <v>0</v>
      </c>
      <c r="I60" s="6">
        <v>0</v>
      </c>
      <c r="J60" s="6">
        <v>0</v>
      </c>
      <c r="K60" s="5">
        <f t="shared" si="14"/>
        <v>577924.91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519056.52</v>
      </c>
      <c r="I61" s="6">
        <v>0</v>
      </c>
      <c r="J61" s="6">
        <v>0</v>
      </c>
      <c r="K61" s="5">
        <f t="shared" si="14"/>
        <v>519056.52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231522.77</v>
      </c>
      <c r="J63" s="6">
        <v>0</v>
      </c>
      <c r="K63" s="5">
        <f t="shared" si="14"/>
        <v>231522.77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406808.56</v>
      </c>
      <c r="J64" s="6">
        <v>0</v>
      </c>
      <c r="K64" s="5">
        <f t="shared" si="14"/>
        <v>406808.56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159262.83</v>
      </c>
      <c r="K65" s="5">
        <f t="shared" si="14"/>
        <v>159262.83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2021-03-04T18:02:37Z</dcterms:modified>
  <cp:category/>
  <cp:version/>
  <cp:contentType/>
  <cp:contentStatus/>
</cp:coreProperties>
</file>