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<sst xmlns="http://schemas.openxmlformats.org/spreadsheetml/2006/main" count="75" uniqueCount="74">
  <si>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</si>
  <si>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</si>
  <si>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</si>
  <si>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</si>
  <si>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</si>
  <si>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</si>
  <si>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</si>
  <si>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</si>
  <si>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</si>
  <si>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</si>
  <si>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</si>
  <si>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</si>
  <si>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</si>
  <si>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</si>
  <si>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</si>
  <si>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</si>
  <si>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</si>
  <si>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</si>
  <si>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</si>
  <si>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</si>
  <si>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</si>
  <si>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</si>
  <si>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</si>
  <si>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</si>
  <si>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</si>
  <si>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</si>
  <si>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</si>
  <si>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</si>
  <si>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</si>
  <si>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</si>
  <si>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</si>
  <si>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</si>
  <si>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</si>
  <si>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</si>
  <si>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</si>
  <si>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</si>
  <si>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</si>
  <si>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</si>
  <si>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</si>
  <si>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</si>
  <si>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</si>
  <si>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</si>
  <si>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</si>
  <si>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</si>
  <si>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</si>
  <si>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</si>
  <si>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</si>
  <si>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</si>
  <si>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</si>
  <si>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</si>
  <si>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</si>
  <si>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</si>
  <si>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</si>
  <si>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</si>
  <si>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</si>
  <si>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</si>
  <si>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</si>
  <si>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</si>
  <si>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</si>
  <si>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</si>
  <si>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</si>
  <si>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</si>
  <si>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</si>
  <si>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</si>
  <si>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</si>
  <si>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</si>
  <si>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</si>
  <si>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</si>
  <si>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</si>
  <si>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</si>
  <si>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</si>
  <si>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26/02/21 - VENCIMENTO 05/03/21</t>
  </si>
  <si>
    <t>5.3. Revisão de Remuneração pelo Transporte Coletivo ¹</t>
  </si>
  <si>
    <t>¹ Frota parada de fev/21.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</si>
</sst>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243666</v>
      </c>
      <c r="C7" s="47">
        <f t="shared" si="0"/>
        <v>208164</v>
      </c>
      <c r="D7" s="47">
        <f t="shared" si="0"/>
        <v>271283</v>
      </c>
      <c r="E7" s="47">
        <f t="shared" si="0"/>
        <v>141592</v>
      </c>
      <c r="F7" s="47">
        <f t="shared" si="0"/>
        <v>172406</v>
      </c>
      <c r="G7" s="47">
        <f t="shared" si="0"/>
        <v>188706</v>
      </c>
      <c r="H7" s="47">
        <f t="shared" si="0"/>
        <v>217342</v>
      </c>
      <c r="I7" s="47">
        <f t="shared" si="0"/>
        <v>278626</v>
      </c>
      <c r="J7" s="47">
        <f t="shared" si="0"/>
        <v>86293</v>
      </c>
      <c r="K7" s="47">
        <f t="shared" si="0"/>
        <v>1808078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17091</v>
      </c>
      <c r="C8" s="45">
        <f t="shared" si="1"/>
        <v>15951</v>
      </c>
      <c r="D8" s="45">
        <f t="shared" si="1"/>
        <v>17577</v>
      </c>
      <c r="E8" s="45">
        <f t="shared" si="1"/>
        <v>10280</v>
      </c>
      <c r="F8" s="45">
        <f t="shared" si="1"/>
        <v>12881</v>
      </c>
      <c r="G8" s="45">
        <f t="shared" si="1"/>
        <v>7926</v>
      </c>
      <c r="H8" s="45">
        <f t="shared" si="1"/>
        <v>6995</v>
      </c>
      <c r="I8" s="45">
        <f t="shared" si="1"/>
        <v>17158</v>
      </c>
      <c r="J8" s="45">
        <f t="shared" si="1"/>
        <v>2968</v>
      </c>
      <c r="K8" s="38">
        <f>SUM(B8:J8)</f>
        <v>108827</v>
      </c>
      <c r="L8"/>
      <c r="M8"/>
      <c r="N8"/>
    </row>
    <row r="9" spans="1:14" ht="16.5" customHeight="1">
      <c r="A9" s="22" t="s">
        <v>34</v>
      </c>
      <c r="B9" s="45">
        <v>17071</v>
      </c>
      <c r="C9" s="45">
        <v>15948</v>
      </c>
      <c r="D9" s="45">
        <v>17570</v>
      </c>
      <c r="E9" s="45">
        <v>10251</v>
      </c>
      <c r="F9" s="45">
        <v>12871</v>
      </c>
      <c r="G9" s="45">
        <v>7925</v>
      </c>
      <c r="H9" s="45">
        <v>6995</v>
      </c>
      <c r="I9" s="45">
        <v>17136</v>
      </c>
      <c r="J9" s="45">
        <v>2968</v>
      </c>
      <c r="K9" s="38">
        <f>SUM(B9:J9)</f>
        <v>108735</v>
      </c>
      <c r="L9"/>
      <c r="M9"/>
      <c r="N9"/>
    </row>
    <row r="10" spans="1:14" ht="16.5" customHeight="1">
      <c r="A10" s="22" t="s">
        <v>33</v>
      </c>
      <c r="B10" s="45">
        <v>20</v>
      </c>
      <c r="C10" s="45">
        <v>3</v>
      </c>
      <c r="D10" s="45">
        <v>7</v>
      </c>
      <c r="E10" s="45">
        <v>29</v>
      </c>
      <c r="F10" s="45">
        <v>10</v>
      </c>
      <c r="G10" s="45">
        <v>1</v>
      </c>
      <c r="H10" s="45">
        <v>0</v>
      </c>
      <c r="I10" s="45">
        <v>22</v>
      </c>
      <c r="J10" s="45">
        <v>0</v>
      </c>
      <c r="K10" s="38">
        <f>SUM(B10:J10)</f>
        <v>92</v>
      </c>
      <c r="L10"/>
      <c r="M10"/>
      <c r="N10"/>
    </row>
    <row r="11" spans="1:14" ht="16.5" customHeight="1">
      <c r="A11" s="44" t="s">
        <v>32</v>
      </c>
      <c r="B11" s="43">
        <v>226575</v>
      </c>
      <c r="C11" s="43">
        <v>192213</v>
      </c>
      <c r="D11" s="43">
        <v>253706</v>
      </c>
      <c r="E11" s="43">
        <v>131312</v>
      </c>
      <c r="F11" s="43">
        <v>159525</v>
      </c>
      <c r="G11" s="43">
        <v>180780</v>
      </c>
      <c r="H11" s="43">
        <v>210347</v>
      </c>
      <c r="I11" s="43">
        <v>261468</v>
      </c>
      <c r="J11" s="43">
        <v>83325</v>
      </c>
      <c r="K11" s="38">
        <f>SUM(B11:J11)</f>
        <v>1699251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1.4595526886446</v>
      </c>
      <c r="C15" s="39">
        <v>1.468096236450901</v>
      </c>
      <c r="D15" s="39">
        <v>1.211233332783506</v>
      </c>
      <c r="E15" s="39">
        <v>1.57408041543585</v>
      </c>
      <c r="F15" s="39">
        <v>1.309355664232577</v>
      </c>
      <c r="G15" s="39">
        <v>1.292281073997447</v>
      </c>
      <c r="H15" s="39">
        <v>1.25300866833298</v>
      </c>
      <c r="I15" s="39">
        <v>1.316239663845794</v>
      </c>
      <c r="J15" s="39">
        <v>1.41022605492689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1229216.35</v>
      </c>
      <c r="C17" s="36">
        <f aca="true" t="shared" si="2" ref="C17:J17">C18+C19+C20+C21+C22+C23+C24</f>
        <v>1153698.6099999999</v>
      </c>
      <c r="D17" s="36">
        <f t="shared" si="2"/>
        <v>1362620.9500000002</v>
      </c>
      <c r="E17" s="36">
        <f t="shared" si="2"/>
        <v>814965.23</v>
      </c>
      <c r="F17" s="36">
        <f t="shared" si="2"/>
        <v>869381.55</v>
      </c>
      <c r="G17" s="36">
        <f t="shared" si="2"/>
        <v>942781.2</v>
      </c>
      <c r="H17" s="36">
        <f t="shared" si="2"/>
        <v>839754.8699999999</v>
      </c>
      <c r="I17" s="36">
        <f t="shared" si="2"/>
        <v>1169677.7499999998</v>
      </c>
      <c r="J17" s="36">
        <f t="shared" si="2"/>
        <v>423995.19</v>
      </c>
      <c r="K17" s="36">
        <f aca="true" t="shared" si="3" ref="K17:K24">SUM(B17:J17)</f>
        <v>8806091.700000001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817889.3</v>
      </c>
      <c r="C18" s="30">
        <f t="shared" si="4"/>
        <v>767001.07</v>
      </c>
      <c r="D18" s="30">
        <f t="shared" si="4"/>
        <v>1107241.56</v>
      </c>
      <c r="E18" s="30">
        <f t="shared" si="4"/>
        <v>503133.01</v>
      </c>
      <c r="F18" s="30">
        <f t="shared" si="4"/>
        <v>647867.27</v>
      </c>
      <c r="G18" s="30">
        <f t="shared" si="4"/>
        <v>716988.45</v>
      </c>
      <c r="H18" s="30">
        <f t="shared" si="4"/>
        <v>658263.72</v>
      </c>
      <c r="I18" s="30">
        <f t="shared" si="4"/>
        <v>851843.27</v>
      </c>
      <c r="J18" s="30">
        <f t="shared" si="4"/>
        <v>298910.32</v>
      </c>
      <c r="K18" s="30">
        <f t="shared" si="3"/>
        <v>6369137.970000001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375863.23</v>
      </c>
      <c r="C19" s="30">
        <f t="shared" si="5"/>
        <v>359030.31</v>
      </c>
      <c r="D19" s="30">
        <f t="shared" si="5"/>
        <v>233886.32</v>
      </c>
      <c r="E19" s="30">
        <f t="shared" si="5"/>
        <v>288838.81</v>
      </c>
      <c r="F19" s="30">
        <f t="shared" si="5"/>
        <v>200421.41</v>
      </c>
      <c r="G19" s="30">
        <f t="shared" si="5"/>
        <v>209562.15</v>
      </c>
      <c r="H19" s="30">
        <f t="shared" si="5"/>
        <v>166546.43</v>
      </c>
      <c r="I19" s="30">
        <f t="shared" si="5"/>
        <v>269386.63</v>
      </c>
      <c r="J19" s="30">
        <f t="shared" si="5"/>
        <v>122620.8</v>
      </c>
      <c r="K19" s="30">
        <f t="shared" si="3"/>
        <v>2226156.09</v>
      </c>
      <c r="L19"/>
      <c r="M19"/>
      <c r="N19"/>
    </row>
    <row r="20" spans="1:14" ht="16.5" customHeight="1">
      <c r="A20" s="18" t="s">
        <v>27</v>
      </c>
      <c r="B20" s="30">
        <v>34331.26</v>
      </c>
      <c r="C20" s="30">
        <v>24697.35</v>
      </c>
      <c r="D20" s="30">
        <v>22793.54</v>
      </c>
      <c r="E20" s="30">
        <v>21976.83</v>
      </c>
      <c r="F20" s="30">
        <v>23028.64</v>
      </c>
      <c r="G20" s="30">
        <v>20717.04</v>
      </c>
      <c r="H20" s="30">
        <v>22990.65</v>
      </c>
      <c r="I20" s="30">
        <v>45477.97</v>
      </c>
      <c r="J20" s="30">
        <v>11548.17</v>
      </c>
      <c r="K20" s="30">
        <f t="shared" si="3"/>
        <v>227561.45</v>
      </c>
      <c r="L20"/>
      <c r="M20"/>
      <c r="N20"/>
    </row>
    <row r="21" spans="1:14" ht="16.5" customHeight="1">
      <c r="A21" s="18" t="s">
        <v>26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68</v>
      </c>
      <c r="B23" s="30">
        <v>-352.38</v>
      </c>
      <c r="C23" s="30">
        <v>0</v>
      </c>
      <c r="D23" s="30">
        <v>0</v>
      </c>
      <c r="E23" s="30">
        <v>-126.29</v>
      </c>
      <c r="F23" s="30">
        <v>0</v>
      </c>
      <c r="G23" s="30">
        <v>-727.92</v>
      </c>
      <c r="H23" s="30">
        <v>-227.42</v>
      </c>
      <c r="I23" s="30">
        <v>0</v>
      </c>
      <c r="J23" s="30">
        <v>0</v>
      </c>
      <c r="K23" s="30">
        <f t="shared" si="3"/>
        <v>-1434.01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1879325.91</v>
      </c>
      <c r="C27" s="30">
        <f t="shared" si="6"/>
        <v>1412777.88</v>
      </c>
      <c r="D27" s="30">
        <f t="shared" si="6"/>
        <v>2588563.6100000003</v>
      </c>
      <c r="E27" s="30">
        <f t="shared" si="6"/>
        <v>2165290.17</v>
      </c>
      <c r="F27" s="30">
        <f t="shared" si="6"/>
        <v>1101208.73</v>
      </c>
      <c r="G27" s="30">
        <f t="shared" si="6"/>
        <v>1026473.3100000003</v>
      </c>
      <c r="H27" s="30">
        <f t="shared" si="6"/>
        <v>1161966.0699999998</v>
      </c>
      <c r="I27" s="30">
        <f t="shared" si="6"/>
        <v>3456686.4799999995</v>
      </c>
      <c r="J27" s="30">
        <f t="shared" si="6"/>
        <v>727761.4199999999</v>
      </c>
      <c r="K27" s="30">
        <f aca="true" t="shared" si="7" ref="K27:K35">SUM(B27:J27)</f>
        <v>15520053.58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-132041.08000000002</v>
      </c>
      <c r="C28" s="30">
        <f t="shared" si="8"/>
        <v>-77606.29999999999</v>
      </c>
      <c r="D28" s="30">
        <f t="shared" si="8"/>
        <v>-99385</v>
      </c>
      <c r="E28" s="30">
        <f t="shared" si="8"/>
        <v>-110149.85</v>
      </c>
      <c r="F28" s="30">
        <f t="shared" si="8"/>
        <v>-56632.4</v>
      </c>
      <c r="G28" s="30">
        <f t="shared" si="8"/>
        <v>-124894.95999999999</v>
      </c>
      <c r="H28" s="30">
        <f t="shared" si="8"/>
        <v>-46212.89</v>
      </c>
      <c r="I28" s="30">
        <f t="shared" si="8"/>
        <v>-99485.48</v>
      </c>
      <c r="J28" s="30">
        <f t="shared" si="8"/>
        <v>-20490.15</v>
      </c>
      <c r="K28" s="30">
        <f t="shared" si="7"/>
        <v>-766898.11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-75112.4</v>
      </c>
      <c r="C29" s="30">
        <f aca="true" t="shared" si="9" ref="C29:J29">-ROUND((C9)*$E$3,2)</f>
        <v>-70171.2</v>
      </c>
      <c r="D29" s="30">
        <f t="shared" si="9"/>
        <v>-77308</v>
      </c>
      <c r="E29" s="30">
        <f t="shared" si="9"/>
        <v>-45104.4</v>
      </c>
      <c r="F29" s="30">
        <f t="shared" si="9"/>
        <v>-56632.4</v>
      </c>
      <c r="G29" s="30">
        <f t="shared" si="9"/>
        <v>-34870</v>
      </c>
      <c r="H29" s="30">
        <f t="shared" si="9"/>
        <v>-30778</v>
      </c>
      <c r="I29" s="30">
        <f t="shared" si="9"/>
        <v>-75398.4</v>
      </c>
      <c r="J29" s="30">
        <f t="shared" si="9"/>
        <v>-13059.2</v>
      </c>
      <c r="K29" s="30">
        <f t="shared" si="7"/>
        <v>-478434.00000000006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-4989.6</v>
      </c>
      <c r="C31" s="30">
        <v>-1663.2</v>
      </c>
      <c r="D31" s="30">
        <v>-1570.8</v>
      </c>
      <c r="E31" s="30">
        <v>-2046</v>
      </c>
      <c r="F31" s="26">
        <v>0</v>
      </c>
      <c r="G31" s="30">
        <v>-2248.4</v>
      </c>
      <c r="H31" s="30">
        <v>-587.43</v>
      </c>
      <c r="I31" s="30">
        <v>-916.71</v>
      </c>
      <c r="J31" s="30">
        <v>-282.81</v>
      </c>
      <c r="K31" s="30">
        <f t="shared" si="7"/>
        <v>-14304.949999999999</v>
      </c>
      <c r="L31"/>
      <c r="M31"/>
      <c r="N31"/>
    </row>
    <row r="32" spans="1:14" ht="16.5" customHeight="1">
      <c r="A32" s="25" t="s">
        <v>20</v>
      </c>
      <c r="B32" s="30">
        <v>-51939.08</v>
      </c>
      <c r="C32" s="30">
        <v>-5771.9</v>
      </c>
      <c r="D32" s="30">
        <v>-20506.2</v>
      </c>
      <c r="E32" s="30">
        <v>-62999.45</v>
      </c>
      <c r="F32" s="26">
        <v>0</v>
      </c>
      <c r="G32" s="30">
        <v>-87776.56</v>
      </c>
      <c r="H32" s="30">
        <v>-14847.46</v>
      </c>
      <c r="I32" s="30">
        <v>-23170.37</v>
      </c>
      <c r="J32" s="30">
        <v>-7148.14</v>
      </c>
      <c r="K32" s="30">
        <f t="shared" si="7"/>
        <v>-274159.16000000003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-1280.6</v>
      </c>
      <c r="H33" s="27">
        <f t="shared" si="10"/>
        <v>-1334.52</v>
      </c>
      <c r="I33" s="27">
        <f t="shared" si="10"/>
        <v>-296.56</v>
      </c>
      <c r="J33" s="27">
        <f t="shared" si="10"/>
        <v>-5928.39</v>
      </c>
      <c r="K33" s="30">
        <f t="shared" si="7"/>
        <v>-29318.46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30">
        <v>-1280.6</v>
      </c>
      <c r="H39" s="30">
        <v>-1334.52</v>
      </c>
      <c r="I39" s="30">
        <v>-296.56</v>
      </c>
      <c r="J39" s="17">
        <v>0</v>
      </c>
      <c r="K39" s="30">
        <f>SUM(B39:J39)</f>
        <v>-2911.68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2011366.99</v>
      </c>
      <c r="C45" s="30">
        <v>1490384.18</v>
      </c>
      <c r="D45" s="30">
        <v>2708427.0000000005</v>
      </c>
      <c r="E45" s="30">
        <v>2275440.02</v>
      </c>
      <c r="F45" s="30">
        <v>1157841.13</v>
      </c>
      <c r="G45" s="30">
        <v>1152648.8700000003</v>
      </c>
      <c r="H45" s="30">
        <v>1209513.4799999997</v>
      </c>
      <c r="I45" s="30">
        <v>3556468.5199999996</v>
      </c>
      <c r="J45" s="30">
        <v>754179.96</v>
      </c>
      <c r="K45" s="30">
        <f>SUM(B45:J45)</f>
        <v>16316270.150000002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3108542.26</v>
      </c>
      <c r="C47" s="27">
        <f aca="true" t="shared" si="11" ref="C47:J47">IF(C17+C27+C48&lt;0,0,C17+C27+C48)</f>
        <v>2566476.4899999998</v>
      </c>
      <c r="D47" s="27">
        <f t="shared" si="11"/>
        <v>3951184.5600000005</v>
      </c>
      <c r="E47" s="27">
        <f t="shared" si="11"/>
        <v>2980255.4</v>
      </c>
      <c r="F47" s="27">
        <f t="shared" si="11"/>
        <v>1970590.28</v>
      </c>
      <c r="G47" s="27">
        <f t="shared" si="11"/>
        <v>1969254.5100000002</v>
      </c>
      <c r="H47" s="27">
        <f t="shared" si="11"/>
        <v>2001720.9399999997</v>
      </c>
      <c r="I47" s="27">
        <f t="shared" si="11"/>
        <v>4626364.2299999995</v>
      </c>
      <c r="J47" s="27">
        <f t="shared" si="11"/>
        <v>1151756.6099999999</v>
      </c>
      <c r="K47" s="20">
        <f>SUM(B47:J47)</f>
        <v>24326145.28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3108542.25</v>
      </c>
      <c r="C53" s="10">
        <f t="shared" si="13"/>
        <v>2566476.49</v>
      </c>
      <c r="D53" s="10">
        <f t="shared" si="13"/>
        <v>3951184.56</v>
      </c>
      <c r="E53" s="10">
        <f t="shared" si="13"/>
        <v>2980255.4</v>
      </c>
      <c r="F53" s="10">
        <f t="shared" si="13"/>
        <v>1970590.28</v>
      </c>
      <c r="G53" s="10">
        <f t="shared" si="13"/>
        <v>1969254.51</v>
      </c>
      <c r="H53" s="10">
        <f t="shared" si="13"/>
        <v>2001720.94</v>
      </c>
      <c r="I53" s="10">
        <f>SUM(I54:I66)</f>
        <v>4626364.23</v>
      </c>
      <c r="J53" s="10">
        <f t="shared" si="13"/>
        <v>1151756.61</v>
      </c>
      <c r="K53" s="5">
        <f>SUM(K54:K66)</f>
        <v>24326145.269999996</v>
      </c>
      <c r="L53" s="9"/>
    </row>
    <row r="54" spans="1:11" ht="16.5" customHeight="1">
      <c r="A54" s="7" t="s">
        <v>59</v>
      </c>
      <c r="B54" s="8">
        <v>2715220.24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2715220.24</v>
      </c>
    </row>
    <row r="55" spans="1:11" ht="16.5" customHeight="1">
      <c r="A55" s="7" t="s">
        <v>60</v>
      </c>
      <c r="B55" s="8">
        <v>393322.01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393322.01</v>
      </c>
    </row>
    <row r="56" spans="1:11" ht="16.5" customHeight="1">
      <c r="A56" s="7" t="s">
        <v>4</v>
      </c>
      <c r="B56" s="6">
        <v>0</v>
      </c>
      <c r="C56" s="8">
        <v>2566476.49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2566476.49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3951184.56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3951184.56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2980255.4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2980255.4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1970590.28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1970590.28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1969254.51</v>
      </c>
      <c r="H60" s="6">
        <v>0</v>
      </c>
      <c r="I60" s="6">
        <v>0</v>
      </c>
      <c r="J60" s="6">
        <v>0</v>
      </c>
      <c r="K60" s="5">
        <f t="shared" si="14"/>
        <v>1969254.51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2001720.94</v>
      </c>
      <c r="I61" s="6">
        <v>0</v>
      </c>
      <c r="J61" s="6">
        <v>0</v>
      </c>
      <c r="K61" s="5">
        <f t="shared" si="14"/>
        <v>2001720.94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1522888.56</v>
      </c>
      <c r="J63" s="6">
        <v>0</v>
      </c>
      <c r="K63" s="5">
        <f t="shared" si="14"/>
        <v>1522888.56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3103475.67</v>
      </c>
      <c r="J64" s="6">
        <v>0</v>
      </c>
      <c r="K64" s="5">
        <f t="shared" si="14"/>
        <v>3103475.67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1151756.61</v>
      </c>
      <c r="K65" s="5">
        <f t="shared" si="14"/>
        <v>1151756.61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2021-03-05T09:59:41Z</dcterms:modified>
  <cp:category/>
  <cp:version/>
  <cp:contentType/>
  <cp:contentStatus/>
</cp:coreProperties>
</file>