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<sst xmlns="http://schemas.openxmlformats.org/spreadsheetml/2006/main" count="74" uniqueCount="73">
  <si>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</si>
  <si>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</si>
  <si>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</si>
  <si>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</si>
  <si>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</si>
  <si>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</si>
  <si>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</si>
  <si>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</si>
  <si>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</si>
  <si>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</si>
  <si>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</si>
  <si>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</si>
  <si>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</si>
  <si>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</si>
  <si>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</si>
  <si>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</si>
  <si>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</si>
  <si>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</si>
  <si>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</si>
  <si>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</si>
  <si>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</si>
  <si>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</si>
  <si>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</si>
  <si>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</si>
  <si>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</si>
  <si>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</si>
  <si>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</si>
  <si>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</si>
  <si>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</si>
  <si>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</si>
  <si>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</si>
  <si>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</si>
  <si>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</si>
  <si>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</si>
  <si>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</si>
  <si>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</si>
  <si>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</si>
  <si>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</si>
  <si>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</si>
  <si>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</si>
  <si>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</si>
  <si>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</si>
  <si>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</si>
  <si>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</si>
  <si>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</si>
  <si>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</si>
  <si>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</si>
  <si>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</si>
  <si>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</si>
  <si>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</si>
  <si>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</si>
  <si>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</si>
  <si>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</si>
  <si>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</si>
  <si>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</si>
  <si>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</si>
  <si>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</si>
  <si>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</si>
  <si>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</si>
  <si>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</si>
  <si>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</si>
  <si>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</si>
  <si>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</si>
  <si>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</si>
  <si>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</si>
  <si>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</si>
  <si>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</si>
  <si>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</si>
  <si>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</si>
  <si>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</si>
  <si>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</si>
  <si>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</si>
  <si>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25/02/21 - VENCIMENTO 04/03/21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</si>
</sst>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247813</v>
      </c>
      <c r="C7" s="47">
        <f t="shared" si="0"/>
        <v>209596</v>
      </c>
      <c r="D7" s="47">
        <f t="shared" si="0"/>
        <v>264556</v>
      </c>
      <c r="E7" s="47">
        <f t="shared" si="0"/>
        <v>139733</v>
      </c>
      <c r="F7" s="47">
        <f t="shared" si="0"/>
        <v>175123</v>
      </c>
      <c r="G7" s="47">
        <f t="shared" si="0"/>
        <v>193085</v>
      </c>
      <c r="H7" s="47">
        <f t="shared" si="0"/>
        <v>218959</v>
      </c>
      <c r="I7" s="47">
        <f t="shared" si="0"/>
        <v>285323</v>
      </c>
      <c r="J7" s="47">
        <f t="shared" si="0"/>
        <v>87042</v>
      </c>
      <c r="K7" s="47">
        <f t="shared" si="0"/>
        <v>1821230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16667</v>
      </c>
      <c r="C8" s="45">
        <f t="shared" si="1"/>
        <v>15294</v>
      </c>
      <c r="D8" s="45">
        <f t="shared" si="1"/>
        <v>16122</v>
      </c>
      <c r="E8" s="45">
        <f t="shared" si="1"/>
        <v>9574</v>
      </c>
      <c r="F8" s="45">
        <f t="shared" si="1"/>
        <v>12472</v>
      </c>
      <c r="G8" s="45">
        <f t="shared" si="1"/>
        <v>7648</v>
      </c>
      <c r="H8" s="45">
        <f t="shared" si="1"/>
        <v>6680</v>
      </c>
      <c r="I8" s="45">
        <f t="shared" si="1"/>
        <v>16569</v>
      </c>
      <c r="J8" s="45">
        <f t="shared" si="1"/>
        <v>2945</v>
      </c>
      <c r="K8" s="38">
        <f>SUM(B8:J8)</f>
        <v>103971</v>
      </c>
      <c r="L8"/>
      <c r="M8"/>
      <c r="N8"/>
    </row>
    <row r="9" spans="1:14" ht="16.5" customHeight="1">
      <c r="A9" s="22" t="s">
        <v>35</v>
      </c>
      <c r="B9" s="45">
        <v>16651</v>
      </c>
      <c r="C9" s="45">
        <v>15289</v>
      </c>
      <c r="D9" s="45">
        <v>16117</v>
      </c>
      <c r="E9" s="45">
        <v>9542</v>
      </c>
      <c r="F9" s="45">
        <v>12461</v>
      </c>
      <c r="G9" s="45">
        <v>7646</v>
      </c>
      <c r="H9" s="45">
        <v>6680</v>
      </c>
      <c r="I9" s="45">
        <v>16543</v>
      </c>
      <c r="J9" s="45">
        <v>2945</v>
      </c>
      <c r="K9" s="38">
        <f>SUM(B9:J9)</f>
        <v>103874</v>
      </c>
      <c r="L9"/>
      <c r="M9"/>
      <c r="N9"/>
    </row>
    <row r="10" spans="1:14" ht="16.5" customHeight="1">
      <c r="A10" s="22" t="s">
        <v>34</v>
      </c>
      <c r="B10" s="45">
        <v>16</v>
      </c>
      <c r="C10" s="45">
        <v>5</v>
      </c>
      <c r="D10" s="45">
        <v>5</v>
      </c>
      <c r="E10" s="45">
        <v>32</v>
      </c>
      <c r="F10" s="45">
        <v>11</v>
      </c>
      <c r="G10" s="45">
        <v>2</v>
      </c>
      <c r="H10" s="45">
        <v>0</v>
      </c>
      <c r="I10" s="45">
        <v>26</v>
      </c>
      <c r="J10" s="45">
        <v>0</v>
      </c>
      <c r="K10" s="38">
        <f>SUM(B10:J10)</f>
        <v>97</v>
      </c>
      <c r="L10"/>
      <c r="M10"/>
      <c r="N10"/>
    </row>
    <row r="11" spans="1:14" ht="16.5" customHeight="1">
      <c r="A11" s="44" t="s">
        <v>33</v>
      </c>
      <c r="B11" s="43">
        <v>231146</v>
      </c>
      <c r="C11" s="43">
        <v>194302</v>
      </c>
      <c r="D11" s="43">
        <v>248434</v>
      </c>
      <c r="E11" s="43">
        <v>130159</v>
      </c>
      <c r="F11" s="43">
        <v>162651</v>
      </c>
      <c r="G11" s="43">
        <v>185437</v>
      </c>
      <c r="H11" s="43">
        <v>212279</v>
      </c>
      <c r="I11" s="43">
        <v>268754</v>
      </c>
      <c r="J11" s="43">
        <v>84097</v>
      </c>
      <c r="K11" s="38">
        <f>SUM(B11:J11)</f>
        <v>1717259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1.428088915408796</v>
      </c>
      <c r="C15" s="39">
        <v>1.447004361899683</v>
      </c>
      <c r="D15" s="39">
        <v>1.225065464850862</v>
      </c>
      <c r="E15" s="39">
        <v>1.587171639175425</v>
      </c>
      <c r="F15" s="39">
        <v>1.281877382672739</v>
      </c>
      <c r="G15" s="39">
        <v>1.274622731145408</v>
      </c>
      <c r="H15" s="39">
        <v>1.24187342912627</v>
      </c>
      <c r="I15" s="39">
        <v>1.284487112390357</v>
      </c>
      <c r="J15" s="39">
        <v>1.398385443855888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1222883.01</v>
      </c>
      <c r="C17" s="36">
        <f aca="true" t="shared" si="2" ref="C17:J17">C18+C19+C20+C21+C22+C23+C24</f>
        <v>1145417.5599999998</v>
      </c>
      <c r="D17" s="36">
        <f t="shared" si="2"/>
        <v>1344529.26</v>
      </c>
      <c r="E17" s="36">
        <f t="shared" si="2"/>
        <v>811383.85</v>
      </c>
      <c r="F17" s="36">
        <f t="shared" si="2"/>
        <v>864551.94</v>
      </c>
      <c r="G17" s="36">
        <f t="shared" si="2"/>
        <v>951613.0599999999</v>
      </c>
      <c r="H17" s="36">
        <f t="shared" si="2"/>
        <v>838329.95</v>
      </c>
      <c r="I17" s="36">
        <f t="shared" si="2"/>
        <v>1168360.69</v>
      </c>
      <c r="J17" s="36">
        <f t="shared" si="2"/>
        <v>423607.63000000006</v>
      </c>
      <c r="K17" s="36">
        <f aca="true" t="shared" si="3" ref="K17:K24">SUM(B17:J17)</f>
        <v>8770676.95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831809.12</v>
      </c>
      <c r="C18" s="30">
        <f t="shared" si="4"/>
        <v>772277.42</v>
      </c>
      <c r="D18" s="30">
        <f t="shared" si="4"/>
        <v>1079785.31</v>
      </c>
      <c r="E18" s="30">
        <f t="shared" si="4"/>
        <v>496527.24</v>
      </c>
      <c r="F18" s="30">
        <f t="shared" si="4"/>
        <v>658077.21</v>
      </c>
      <c r="G18" s="30">
        <f t="shared" si="4"/>
        <v>733626.46</v>
      </c>
      <c r="H18" s="30">
        <f t="shared" si="4"/>
        <v>663161.12</v>
      </c>
      <c r="I18" s="30">
        <f t="shared" si="4"/>
        <v>872318.01</v>
      </c>
      <c r="J18" s="30">
        <f t="shared" si="4"/>
        <v>301504.78</v>
      </c>
      <c r="K18" s="30">
        <f t="shared" si="3"/>
        <v>6409086.67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356088.26</v>
      </c>
      <c r="C19" s="30">
        <f t="shared" si="5"/>
        <v>345211.38</v>
      </c>
      <c r="D19" s="30">
        <f t="shared" si="5"/>
        <v>243022.38</v>
      </c>
      <c r="E19" s="30">
        <f t="shared" si="5"/>
        <v>291546.71</v>
      </c>
      <c r="F19" s="30">
        <f t="shared" si="5"/>
        <v>185497.08</v>
      </c>
      <c r="G19" s="30">
        <f t="shared" si="5"/>
        <v>201470.5</v>
      </c>
      <c r="H19" s="30">
        <f t="shared" si="5"/>
        <v>160401.05</v>
      </c>
      <c r="I19" s="30">
        <f t="shared" si="5"/>
        <v>248163.23</v>
      </c>
      <c r="J19" s="30">
        <f t="shared" si="5"/>
        <v>120115.12</v>
      </c>
      <c r="K19" s="30">
        <f t="shared" si="3"/>
        <v>2151515.71</v>
      </c>
      <c r="L19"/>
      <c r="M19"/>
      <c r="N19"/>
    </row>
    <row r="20" spans="1:14" ht="16.5" customHeight="1">
      <c r="A20" s="18" t="s">
        <v>28</v>
      </c>
      <c r="B20" s="30">
        <v>33853.07</v>
      </c>
      <c r="C20" s="30">
        <v>24958.88</v>
      </c>
      <c r="D20" s="30">
        <v>23022.04</v>
      </c>
      <c r="E20" s="30">
        <v>22167.03</v>
      </c>
      <c r="F20" s="30">
        <v>22913.42</v>
      </c>
      <c r="G20" s="30">
        <v>20517.26</v>
      </c>
      <c r="H20" s="30">
        <v>22586.29</v>
      </c>
      <c r="I20" s="30">
        <v>44909.57</v>
      </c>
      <c r="J20" s="30">
        <v>11071.83</v>
      </c>
      <c r="K20" s="30">
        <f t="shared" si="3"/>
        <v>225999.38999999998</v>
      </c>
      <c r="L20"/>
      <c r="M20"/>
      <c r="N20"/>
    </row>
    <row r="21" spans="1:14" ht="16.5" customHeight="1">
      <c r="A21" s="18" t="s">
        <v>27</v>
      </c>
      <c r="B21" s="30">
        <v>1484.94</v>
      </c>
      <c r="C21" s="34">
        <v>2969.88</v>
      </c>
      <c r="D21" s="34">
        <v>4454.82</v>
      </c>
      <c r="E21" s="30">
        <v>1484.94</v>
      </c>
      <c r="F21" s="30">
        <v>1484.94</v>
      </c>
      <c r="G21" s="34">
        <v>1484.94</v>
      </c>
      <c r="H21" s="34">
        <v>2969.88</v>
      </c>
      <c r="I21" s="34">
        <v>2969.88</v>
      </c>
      <c r="J21" s="34">
        <v>1484.94</v>
      </c>
      <c r="K21" s="30">
        <f t="shared" si="3"/>
        <v>20789.16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69</v>
      </c>
      <c r="B23" s="30">
        <v>-352.38</v>
      </c>
      <c r="C23" s="30">
        <v>0</v>
      </c>
      <c r="D23" s="30">
        <v>0</v>
      </c>
      <c r="E23" s="30">
        <v>0</v>
      </c>
      <c r="F23" s="30">
        <v>0</v>
      </c>
      <c r="G23" s="30">
        <v>-242.64</v>
      </c>
      <c r="H23" s="30">
        <v>0</v>
      </c>
      <c r="I23" s="30">
        <v>0</v>
      </c>
      <c r="J23" s="30">
        <v>0</v>
      </c>
      <c r="K23" s="30">
        <f t="shared" si="3"/>
        <v>-595.02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-137047.81</v>
      </c>
      <c r="C27" s="30">
        <f t="shared" si="6"/>
        <v>-74887.15000000001</v>
      </c>
      <c r="D27" s="30">
        <f t="shared" si="6"/>
        <v>-113996.76000000001</v>
      </c>
      <c r="E27" s="30">
        <f t="shared" si="6"/>
        <v>-130495.76000000001</v>
      </c>
      <c r="F27" s="30">
        <f t="shared" si="6"/>
        <v>-54828.4</v>
      </c>
      <c r="G27" s="30">
        <f t="shared" si="6"/>
        <v>-118509.8</v>
      </c>
      <c r="H27" s="30">
        <f t="shared" si="6"/>
        <v>-47530.03</v>
      </c>
      <c r="I27" s="30">
        <f t="shared" si="6"/>
        <v>-101094.69</v>
      </c>
      <c r="J27" s="30">
        <f t="shared" si="6"/>
        <v>-27618.739999999998</v>
      </c>
      <c r="K27" s="30">
        <f aca="true" t="shared" si="7" ref="K27:K35">SUM(B27:J27)</f>
        <v>-806009.1400000001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-137047.81</v>
      </c>
      <c r="C28" s="30">
        <f t="shared" si="8"/>
        <v>-74887.15000000001</v>
      </c>
      <c r="D28" s="30">
        <f t="shared" si="8"/>
        <v>-93518.37000000001</v>
      </c>
      <c r="E28" s="30">
        <f t="shared" si="8"/>
        <v>-130495.76000000001</v>
      </c>
      <c r="F28" s="30">
        <f t="shared" si="8"/>
        <v>-54828.4</v>
      </c>
      <c r="G28" s="30">
        <f t="shared" si="8"/>
        <v>-118509.8</v>
      </c>
      <c r="H28" s="30">
        <f t="shared" si="8"/>
        <v>-47530.03</v>
      </c>
      <c r="I28" s="30">
        <f t="shared" si="8"/>
        <v>-101094.69</v>
      </c>
      <c r="J28" s="30">
        <f t="shared" si="8"/>
        <v>-21690.35</v>
      </c>
      <c r="K28" s="30">
        <f t="shared" si="7"/>
        <v>-779602.36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-73264.4</v>
      </c>
      <c r="C29" s="30">
        <f aca="true" t="shared" si="9" ref="C29:J29">-ROUND((C9)*$E$3,2)</f>
        <v>-67271.6</v>
      </c>
      <c r="D29" s="30">
        <f t="shared" si="9"/>
        <v>-70914.8</v>
      </c>
      <c r="E29" s="30">
        <f t="shared" si="9"/>
        <v>-41984.8</v>
      </c>
      <c r="F29" s="30">
        <f t="shared" si="9"/>
        <v>-54828.4</v>
      </c>
      <c r="G29" s="30">
        <f t="shared" si="9"/>
        <v>-33642.4</v>
      </c>
      <c r="H29" s="30">
        <f t="shared" si="9"/>
        <v>-29392</v>
      </c>
      <c r="I29" s="30">
        <f t="shared" si="9"/>
        <v>-72789.2</v>
      </c>
      <c r="J29" s="30">
        <f t="shared" si="9"/>
        <v>-12958</v>
      </c>
      <c r="K29" s="30">
        <f t="shared" si="7"/>
        <v>-457045.60000000003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-5627.6</v>
      </c>
      <c r="C31" s="30">
        <v>-1601.6</v>
      </c>
      <c r="D31" s="30">
        <v>-2208.8</v>
      </c>
      <c r="E31" s="30">
        <v>-2679.6</v>
      </c>
      <c r="F31" s="26">
        <v>0</v>
      </c>
      <c r="G31" s="30">
        <v>-2833.6</v>
      </c>
      <c r="H31" s="30">
        <v>-692.62</v>
      </c>
      <c r="I31" s="30">
        <v>-1080.88</v>
      </c>
      <c r="J31" s="30">
        <v>-333.45</v>
      </c>
      <c r="K31" s="30">
        <f t="shared" si="7"/>
        <v>-17058.15</v>
      </c>
      <c r="L31"/>
      <c r="M31"/>
      <c r="N31"/>
    </row>
    <row r="32" spans="1:14" ht="16.5" customHeight="1">
      <c r="A32" s="25" t="s">
        <v>21</v>
      </c>
      <c r="B32" s="30">
        <v>-58155.81</v>
      </c>
      <c r="C32" s="30">
        <v>-6013.95</v>
      </c>
      <c r="D32" s="30">
        <v>-20394.77</v>
      </c>
      <c r="E32" s="30">
        <v>-85831.36</v>
      </c>
      <c r="F32" s="26">
        <v>0</v>
      </c>
      <c r="G32" s="30">
        <v>-82033.8</v>
      </c>
      <c r="H32" s="30">
        <v>-17445.41</v>
      </c>
      <c r="I32" s="30">
        <v>-27224.61</v>
      </c>
      <c r="J32" s="30">
        <v>-8398.9</v>
      </c>
      <c r="K32" s="30">
        <f t="shared" si="7"/>
        <v>-305498.61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-20478.39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-5928.39</v>
      </c>
      <c r="K33" s="30">
        <f t="shared" si="7"/>
        <v>-26406.78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-20478.39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-5928.39</v>
      </c>
      <c r="K34" s="30">
        <f t="shared" si="7"/>
        <v>-26406.78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1085835.2</v>
      </c>
      <c r="C47" s="27">
        <f aca="true" t="shared" si="11" ref="C47:J47">IF(C17+C27+C48&lt;0,0,C17+C27+C48)</f>
        <v>1070530.41</v>
      </c>
      <c r="D47" s="27">
        <f t="shared" si="11"/>
        <v>1230532.5</v>
      </c>
      <c r="E47" s="27">
        <f t="shared" si="11"/>
        <v>680888.09</v>
      </c>
      <c r="F47" s="27">
        <f t="shared" si="11"/>
        <v>809723.5399999999</v>
      </c>
      <c r="G47" s="27">
        <f t="shared" si="11"/>
        <v>833103.2599999999</v>
      </c>
      <c r="H47" s="27">
        <f t="shared" si="11"/>
        <v>790799.9199999999</v>
      </c>
      <c r="I47" s="27">
        <f t="shared" si="11"/>
        <v>1067266</v>
      </c>
      <c r="J47" s="27">
        <f t="shared" si="11"/>
        <v>395988.8900000001</v>
      </c>
      <c r="K47" s="20">
        <f>SUM(B47:J47)</f>
        <v>7964667.809999999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1085835.19</v>
      </c>
      <c r="C53" s="10">
        <f t="shared" si="13"/>
        <v>1070530.41</v>
      </c>
      <c r="D53" s="10">
        <f t="shared" si="13"/>
        <v>1230532.51</v>
      </c>
      <c r="E53" s="10">
        <f t="shared" si="13"/>
        <v>680888.1</v>
      </c>
      <c r="F53" s="10">
        <f t="shared" si="13"/>
        <v>809723.54</v>
      </c>
      <c r="G53" s="10">
        <f t="shared" si="13"/>
        <v>833103.26</v>
      </c>
      <c r="H53" s="10">
        <f t="shared" si="13"/>
        <v>790799.93</v>
      </c>
      <c r="I53" s="10">
        <f>SUM(I54:I66)</f>
        <v>1067266.01</v>
      </c>
      <c r="J53" s="10">
        <f t="shared" si="13"/>
        <v>395988.89</v>
      </c>
      <c r="K53" s="5">
        <f>SUM(K54:K66)</f>
        <v>7964667.839999999</v>
      </c>
      <c r="L53" s="9"/>
    </row>
    <row r="54" spans="1:11" ht="16.5" customHeight="1">
      <c r="A54" s="7" t="s">
        <v>60</v>
      </c>
      <c r="B54" s="8">
        <v>947391.2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947391.2</v>
      </c>
    </row>
    <row r="55" spans="1:11" ht="16.5" customHeight="1">
      <c r="A55" s="7" t="s">
        <v>61</v>
      </c>
      <c r="B55" s="8">
        <v>138443.99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138443.99</v>
      </c>
    </row>
    <row r="56" spans="1:11" ht="16.5" customHeight="1">
      <c r="A56" s="7" t="s">
        <v>4</v>
      </c>
      <c r="B56" s="6">
        <v>0</v>
      </c>
      <c r="C56" s="8">
        <v>1070530.41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1070530.41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1230532.51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1230532.51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680888.1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680888.1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809723.54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809723.54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833103.26</v>
      </c>
      <c r="H60" s="6">
        <v>0</v>
      </c>
      <c r="I60" s="6">
        <v>0</v>
      </c>
      <c r="J60" s="6">
        <v>0</v>
      </c>
      <c r="K60" s="5">
        <f t="shared" si="14"/>
        <v>833103.26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790799.93</v>
      </c>
      <c r="I61" s="6">
        <v>0</v>
      </c>
      <c r="J61" s="6">
        <v>0</v>
      </c>
      <c r="K61" s="5">
        <f t="shared" si="14"/>
        <v>790799.93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371622.02</v>
      </c>
      <c r="J63" s="6">
        <v>0</v>
      </c>
      <c r="K63" s="5">
        <f t="shared" si="14"/>
        <v>371622.02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695643.99</v>
      </c>
      <c r="J64" s="6">
        <v>0</v>
      </c>
      <c r="K64" s="5">
        <f t="shared" si="14"/>
        <v>695643.99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395988.89</v>
      </c>
      <c r="K65" s="5">
        <f t="shared" si="14"/>
        <v>395988.89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2021-03-03T17:57:54Z</dcterms:modified>
  <cp:category/>
  <cp:version/>
  <cp:contentType/>
  <cp:contentStatus/>
</cp:coreProperties>
</file>