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<sst xmlns="http://schemas.openxmlformats.org/spreadsheetml/2006/main" count="74" uniqueCount="73">
  <si>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</si>
  <si>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</si>
  <si>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</si>
  <si>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</si>
  <si>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</si>
  <si>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</si>
  <si>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</si>
  <si>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</si>
  <si>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</si>
  <si>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</si>
  <si>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</si>
  <si>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</si>
  <si>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</si>
  <si>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</si>
  <si>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</si>
  <si>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</si>
  <si>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</si>
  <si>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</si>
  <si>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</si>
  <si>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</si>
  <si>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</si>
  <si>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</si>
  <si>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</si>
  <si>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</si>
  <si>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</si>
  <si>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</si>
  <si>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</si>
  <si>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</si>
  <si>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</si>
  <si>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</si>
  <si>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</si>
  <si>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</si>
  <si>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</si>
  <si>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</si>
  <si>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</si>
  <si>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</si>
  <si>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</si>
  <si>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</si>
  <si>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</si>
  <si>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</si>
  <si>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</si>
  <si>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</si>
  <si>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</si>
  <si>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</si>
  <si>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</si>
  <si>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</si>
  <si>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</si>
  <si>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</si>
  <si>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</si>
  <si>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</si>
  <si>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</si>
  <si>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</si>
  <si>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</si>
  <si>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</si>
  <si>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</si>
  <si>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</si>
  <si>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</si>
  <si>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</si>
  <si>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</si>
  <si>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</si>
  <si>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</si>
  <si>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</si>
  <si>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</si>
  <si>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</si>
  <si>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</si>
  <si>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</si>
  <si>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</si>
  <si>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</si>
  <si>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</si>
  <si>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</si>
  <si>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</si>
  <si>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</si>
  <si>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21/02/21 - VENCIMENTO 26/02/21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</si>
</sst>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71481</v>
      </c>
      <c r="C7" s="47">
        <f t="shared" si="0"/>
        <v>54115</v>
      </c>
      <c r="D7" s="47">
        <f t="shared" si="0"/>
        <v>80905</v>
      </c>
      <c r="E7" s="47">
        <f t="shared" si="0"/>
        <v>39852</v>
      </c>
      <c r="F7" s="47">
        <f t="shared" si="0"/>
        <v>58905</v>
      </c>
      <c r="G7" s="47">
        <f t="shared" si="0"/>
        <v>65487</v>
      </c>
      <c r="H7" s="47">
        <f t="shared" si="0"/>
        <v>76626</v>
      </c>
      <c r="I7" s="47">
        <f t="shared" si="0"/>
        <v>94839</v>
      </c>
      <c r="J7" s="47">
        <f t="shared" si="0"/>
        <v>20538</v>
      </c>
      <c r="K7" s="47">
        <f t="shared" si="0"/>
        <v>562748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6556</v>
      </c>
      <c r="C8" s="45">
        <f t="shared" si="1"/>
        <v>5759</v>
      </c>
      <c r="D8" s="45">
        <f t="shared" si="1"/>
        <v>7497</v>
      </c>
      <c r="E8" s="45">
        <f t="shared" si="1"/>
        <v>4087</v>
      </c>
      <c r="F8" s="45">
        <f t="shared" si="1"/>
        <v>5337</v>
      </c>
      <c r="G8" s="45">
        <f t="shared" si="1"/>
        <v>3878</v>
      </c>
      <c r="H8" s="45">
        <f t="shared" si="1"/>
        <v>3786</v>
      </c>
      <c r="I8" s="45">
        <f t="shared" si="1"/>
        <v>7379</v>
      </c>
      <c r="J8" s="45">
        <f t="shared" si="1"/>
        <v>829</v>
      </c>
      <c r="K8" s="38">
        <f>SUM(B8:J8)</f>
        <v>45108</v>
      </c>
      <c r="L8"/>
      <c r="M8"/>
      <c r="N8"/>
    </row>
    <row r="9" spans="1:14" ht="16.5" customHeight="1">
      <c r="A9" s="22" t="s">
        <v>35</v>
      </c>
      <c r="B9" s="45">
        <v>6551</v>
      </c>
      <c r="C9" s="45">
        <v>5759</v>
      </c>
      <c r="D9" s="45">
        <v>7490</v>
      </c>
      <c r="E9" s="45">
        <v>4079</v>
      </c>
      <c r="F9" s="45">
        <v>5334</v>
      </c>
      <c r="G9" s="45">
        <v>3877</v>
      </c>
      <c r="H9" s="45">
        <v>3786</v>
      </c>
      <c r="I9" s="45">
        <v>7374</v>
      </c>
      <c r="J9" s="45">
        <v>829</v>
      </c>
      <c r="K9" s="38">
        <f>SUM(B9:J9)</f>
        <v>45079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0</v>
      </c>
      <c r="D10" s="45">
        <v>7</v>
      </c>
      <c r="E10" s="45">
        <v>8</v>
      </c>
      <c r="F10" s="45">
        <v>3</v>
      </c>
      <c r="G10" s="45">
        <v>1</v>
      </c>
      <c r="H10" s="45">
        <v>0</v>
      </c>
      <c r="I10" s="45">
        <v>5</v>
      </c>
      <c r="J10" s="45">
        <v>0</v>
      </c>
      <c r="K10" s="38">
        <f>SUM(B10:J10)</f>
        <v>29</v>
      </c>
      <c r="L10"/>
      <c r="M10"/>
      <c r="N10"/>
    </row>
    <row r="11" spans="1:14" ht="16.5" customHeight="1">
      <c r="A11" s="44" t="s">
        <v>33</v>
      </c>
      <c r="B11" s="43">
        <v>64925</v>
      </c>
      <c r="C11" s="43">
        <v>48356</v>
      </c>
      <c r="D11" s="43">
        <v>73408</v>
      </c>
      <c r="E11" s="43">
        <v>35765</v>
      </c>
      <c r="F11" s="43">
        <v>53568</v>
      </c>
      <c r="G11" s="43">
        <v>61609</v>
      </c>
      <c r="H11" s="43">
        <v>72840</v>
      </c>
      <c r="I11" s="43">
        <v>87460</v>
      </c>
      <c r="J11" s="43">
        <v>19709</v>
      </c>
      <c r="K11" s="38">
        <f>SUM(B11:J11)</f>
        <v>517640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1.340609912033071</v>
      </c>
      <c r="C15" s="39">
        <v>1.426637584365406</v>
      </c>
      <c r="D15" s="39">
        <v>1.136904884566167</v>
      </c>
      <c r="E15" s="39">
        <v>1.420632242796658</v>
      </c>
      <c r="F15" s="39">
        <v>1.256533036242429</v>
      </c>
      <c r="G15" s="39">
        <v>1.210597041553933</v>
      </c>
      <c r="H15" s="39">
        <v>1.180774724607886</v>
      </c>
      <c r="I15" s="39">
        <v>1.228800500418475</v>
      </c>
      <c r="J15" s="39">
        <v>1.334891603597635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336764.01999999996</v>
      </c>
      <c r="C17" s="36">
        <f aca="true" t="shared" si="2" ref="C17:J17">C18+C19+C20+C21+C22+C23+C24</f>
        <v>304044.62</v>
      </c>
      <c r="D17" s="36">
        <f t="shared" si="2"/>
        <v>386771.14</v>
      </c>
      <c r="E17" s="36">
        <f t="shared" si="2"/>
        <v>214667.18</v>
      </c>
      <c r="F17" s="36">
        <f t="shared" si="2"/>
        <v>288230.00999999995</v>
      </c>
      <c r="G17" s="36">
        <f t="shared" si="2"/>
        <v>303604.05999999994</v>
      </c>
      <c r="H17" s="36">
        <f t="shared" si="2"/>
        <v>279227.4799999999</v>
      </c>
      <c r="I17" s="36">
        <f t="shared" si="2"/>
        <v>383461.55000000005</v>
      </c>
      <c r="J17" s="36">
        <f t="shared" si="2"/>
        <v>91372.92000000001</v>
      </c>
      <c r="K17" s="36">
        <f aca="true" t="shared" si="3" ref="K17:K24">SUM(B17:J17)</f>
        <v>2588142.9799999995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239933.12</v>
      </c>
      <c r="C18" s="30">
        <f t="shared" si="4"/>
        <v>199392.13</v>
      </c>
      <c r="D18" s="30">
        <f t="shared" si="4"/>
        <v>330213.76</v>
      </c>
      <c r="E18" s="30">
        <f t="shared" si="4"/>
        <v>141610.1</v>
      </c>
      <c r="F18" s="30">
        <f t="shared" si="4"/>
        <v>221353.21</v>
      </c>
      <c r="G18" s="30">
        <f t="shared" si="4"/>
        <v>248817.86</v>
      </c>
      <c r="H18" s="30">
        <f t="shared" si="4"/>
        <v>232077.17</v>
      </c>
      <c r="I18" s="30">
        <f t="shared" si="4"/>
        <v>289951.27</v>
      </c>
      <c r="J18" s="30">
        <f t="shared" si="4"/>
        <v>71141.58</v>
      </c>
      <c r="K18" s="30">
        <f t="shared" si="3"/>
        <v>1974490.2000000002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81723.6</v>
      </c>
      <c r="C19" s="30">
        <f t="shared" si="5"/>
        <v>85068.18</v>
      </c>
      <c r="D19" s="30">
        <f t="shared" si="5"/>
        <v>45207.88</v>
      </c>
      <c r="E19" s="30">
        <f t="shared" si="5"/>
        <v>59565.77</v>
      </c>
      <c r="F19" s="30">
        <f t="shared" si="5"/>
        <v>56784.41</v>
      </c>
      <c r="G19" s="30">
        <f t="shared" si="5"/>
        <v>52400.31</v>
      </c>
      <c r="H19" s="30">
        <f t="shared" si="5"/>
        <v>41953.69</v>
      </c>
      <c r="I19" s="30">
        <f t="shared" si="5"/>
        <v>66341</v>
      </c>
      <c r="J19" s="30">
        <f t="shared" si="5"/>
        <v>23824.72</v>
      </c>
      <c r="K19" s="30">
        <f t="shared" si="3"/>
        <v>512869.55999999994</v>
      </c>
      <c r="L19"/>
      <c r="M19"/>
      <c r="N19"/>
    </row>
    <row r="20" spans="1:14" ht="16.5" customHeight="1">
      <c r="A20" s="18" t="s">
        <v>28</v>
      </c>
      <c r="B20" s="30">
        <v>13622.36</v>
      </c>
      <c r="C20" s="30">
        <v>16614.43</v>
      </c>
      <c r="D20" s="30">
        <v>12649.97</v>
      </c>
      <c r="E20" s="30">
        <v>12348.44</v>
      </c>
      <c r="F20" s="30">
        <v>12028.16</v>
      </c>
      <c r="G20" s="30">
        <v>7478.93</v>
      </c>
      <c r="H20" s="30">
        <v>13469.97</v>
      </c>
      <c r="I20" s="30">
        <v>24199.4</v>
      </c>
      <c r="J20" s="30">
        <v>5490.72</v>
      </c>
      <c r="K20" s="30">
        <f t="shared" si="3"/>
        <v>117902.38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-1334.52</v>
      </c>
      <c r="H23" s="30">
        <v>-454.84</v>
      </c>
      <c r="I23" s="30">
        <v>0</v>
      </c>
      <c r="J23" s="30">
        <v>0</v>
      </c>
      <c r="K23" s="30">
        <f t="shared" si="3"/>
        <v>-1789.36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-28824.4</v>
      </c>
      <c r="C27" s="30">
        <f t="shared" si="6"/>
        <v>-25339.6</v>
      </c>
      <c r="D27" s="30">
        <f t="shared" si="6"/>
        <v>-53434.39</v>
      </c>
      <c r="E27" s="30">
        <f t="shared" si="6"/>
        <v>-17947.6</v>
      </c>
      <c r="F27" s="30">
        <f t="shared" si="6"/>
        <v>-23469.6</v>
      </c>
      <c r="G27" s="30">
        <f t="shared" si="6"/>
        <v>-17058.8</v>
      </c>
      <c r="H27" s="30">
        <f t="shared" si="6"/>
        <v>-16658.4</v>
      </c>
      <c r="I27" s="30">
        <f t="shared" si="6"/>
        <v>-32445.6</v>
      </c>
      <c r="J27" s="30">
        <f t="shared" si="6"/>
        <v>-9575.99</v>
      </c>
      <c r="K27" s="30">
        <f aca="true" t="shared" si="7" ref="K27:K35">SUM(B27:J27)</f>
        <v>-224754.37999999998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-28824.4</v>
      </c>
      <c r="C28" s="30">
        <f t="shared" si="8"/>
        <v>-25339.6</v>
      </c>
      <c r="D28" s="30">
        <f t="shared" si="8"/>
        <v>-32956</v>
      </c>
      <c r="E28" s="30">
        <f t="shared" si="8"/>
        <v>-17947.6</v>
      </c>
      <c r="F28" s="30">
        <f t="shared" si="8"/>
        <v>-23469.6</v>
      </c>
      <c r="G28" s="30">
        <f t="shared" si="8"/>
        <v>-17058.8</v>
      </c>
      <c r="H28" s="30">
        <f t="shared" si="8"/>
        <v>-16658.4</v>
      </c>
      <c r="I28" s="30">
        <f t="shared" si="8"/>
        <v>-32445.6</v>
      </c>
      <c r="J28" s="30">
        <f t="shared" si="8"/>
        <v>-3647.6</v>
      </c>
      <c r="K28" s="30">
        <f t="shared" si="7"/>
        <v>-198347.6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-28824.4</v>
      </c>
      <c r="C29" s="30">
        <f aca="true" t="shared" si="9" ref="C29:J29">-ROUND((C9)*$E$3,2)</f>
        <v>-25339.6</v>
      </c>
      <c r="D29" s="30">
        <f t="shared" si="9"/>
        <v>-32956</v>
      </c>
      <c r="E29" s="30">
        <f t="shared" si="9"/>
        <v>-17947.6</v>
      </c>
      <c r="F29" s="30">
        <f t="shared" si="9"/>
        <v>-23469.6</v>
      </c>
      <c r="G29" s="30">
        <f t="shared" si="9"/>
        <v>-17058.8</v>
      </c>
      <c r="H29" s="30">
        <f t="shared" si="9"/>
        <v>-16658.4</v>
      </c>
      <c r="I29" s="30">
        <f t="shared" si="9"/>
        <v>-32445.6</v>
      </c>
      <c r="J29" s="30">
        <f t="shared" si="9"/>
        <v>-3647.6</v>
      </c>
      <c r="K29" s="30">
        <f t="shared" si="7"/>
        <v>-198347.6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307939.61999999994</v>
      </c>
      <c r="C47" s="27">
        <f aca="true" t="shared" si="11" ref="C47:J47">IF(C17+C27+C48&lt;0,0,C17+C27+C48)</f>
        <v>278705.02</v>
      </c>
      <c r="D47" s="27">
        <f t="shared" si="11"/>
        <v>333336.75</v>
      </c>
      <c r="E47" s="27">
        <f t="shared" si="11"/>
        <v>196719.58</v>
      </c>
      <c r="F47" s="27">
        <f t="shared" si="11"/>
        <v>264760.41</v>
      </c>
      <c r="G47" s="27">
        <f t="shared" si="11"/>
        <v>286545.25999999995</v>
      </c>
      <c r="H47" s="27">
        <f t="shared" si="11"/>
        <v>262569.0799999999</v>
      </c>
      <c r="I47" s="27">
        <f t="shared" si="11"/>
        <v>351015.95000000007</v>
      </c>
      <c r="J47" s="27">
        <f t="shared" si="11"/>
        <v>81796.93000000001</v>
      </c>
      <c r="K47" s="20">
        <f>SUM(B47:J47)</f>
        <v>2363388.6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307939.63</v>
      </c>
      <c r="C53" s="10">
        <f t="shared" si="13"/>
        <v>278705.02</v>
      </c>
      <c r="D53" s="10">
        <f t="shared" si="13"/>
        <v>333336.74</v>
      </c>
      <c r="E53" s="10">
        <f t="shared" si="13"/>
        <v>196719.58</v>
      </c>
      <c r="F53" s="10">
        <f t="shared" si="13"/>
        <v>264760.41</v>
      </c>
      <c r="G53" s="10">
        <f t="shared" si="13"/>
        <v>286545.25</v>
      </c>
      <c r="H53" s="10">
        <f t="shared" si="13"/>
        <v>262569.07</v>
      </c>
      <c r="I53" s="10">
        <f>SUM(I54:I66)</f>
        <v>351015.96</v>
      </c>
      <c r="J53" s="10">
        <f t="shared" si="13"/>
        <v>81796.93</v>
      </c>
      <c r="K53" s="5">
        <f>SUM(K54:K66)</f>
        <v>2363388.5900000003</v>
      </c>
      <c r="L53" s="9"/>
    </row>
    <row r="54" spans="1:11" ht="16.5" customHeight="1">
      <c r="A54" s="7" t="s">
        <v>60</v>
      </c>
      <c r="B54" s="8">
        <v>268615.74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268615.74</v>
      </c>
    </row>
    <row r="55" spans="1:11" ht="16.5" customHeight="1">
      <c r="A55" s="7" t="s">
        <v>61</v>
      </c>
      <c r="B55" s="8">
        <v>39323.89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39323.89</v>
      </c>
    </row>
    <row r="56" spans="1:11" ht="16.5" customHeight="1">
      <c r="A56" s="7" t="s">
        <v>4</v>
      </c>
      <c r="B56" s="6">
        <v>0</v>
      </c>
      <c r="C56" s="8">
        <v>278705.02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278705.02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333336.74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333336.74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196719.58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196719.58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264760.41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264760.41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286545.25</v>
      </c>
      <c r="H60" s="6">
        <v>0</v>
      </c>
      <c r="I60" s="6">
        <v>0</v>
      </c>
      <c r="J60" s="6">
        <v>0</v>
      </c>
      <c r="K60" s="5">
        <f t="shared" si="14"/>
        <v>286545.25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262569.07</v>
      </c>
      <c r="I61" s="6">
        <v>0</v>
      </c>
      <c r="J61" s="6">
        <v>0</v>
      </c>
      <c r="K61" s="5">
        <f t="shared" si="14"/>
        <v>262569.07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114817.32</v>
      </c>
      <c r="J63" s="6">
        <v>0</v>
      </c>
      <c r="K63" s="5">
        <f t="shared" si="14"/>
        <v>114817.32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236198.64</v>
      </c>
      <c r="J64" s="6">
        <v>0</v>
      </c>
      <c r="K64" s="5">
        <f t="shared" si="14"/>
        <v>236198.64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81796.93</v>
      </c>
      <c r="K65" s="5">
        <f t="shared" si="14"/>
        <v>81796.93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2021-02-25T20:21:12Z</dcterms:modified>
  <cp:category/>
  <cp:version/>
  <cp:contentType/>
  <cp:contentStatus/>
</cp:coreProperties>
</file>