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<sst xmlns="http://schemas.openxmlformats.org/spreadsheetml/2006/main" count="74" uniqueCount="73">
  <si>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</si>
  <si>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</si>
  <si>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</si>
  <si>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</si>
  <si>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</si>
  <si>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</si>
  <si>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</si>
  <si>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</si>
  <si>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</si>
  <si>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</si>
  <si>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</si>
  <si>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</si>
  <si>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</si>
  <si>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</si>
  <si>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</si>
  <si>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</si>
  <si>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</si>
  <si>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</si>
  <si>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</si>
  <si>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</si>
  <si>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</si>
  <si>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</si>
  <si>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</si>
  <si>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</si>
  <si>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</si>
  <si>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</si>
  <si>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</si>
  <si>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</si>
  <si>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</si>
  <si>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</si>
  <si>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</si>
  <si>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</si>
  <si>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</si>
  <si>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</si>
  <si>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</si>
  <si>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</si>
  <si>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</si>
  <si>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</si>
  <si>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</si>
  <si>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</si>
  <si>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</si>
  <si>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</si>
  <si>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</si>
  <si>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</si>
  <si>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</si>
  <si>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</si>
  <si>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</si>
  <si>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</si>
  <si>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</si>
  <si>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</si>
  <si>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</si>
  <si>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</si>
  <si>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</si>
  <si>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</si>
  <si>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</si>
  <si>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</si>
  <si>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</si>
  <si>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</si>
  <si>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</si>
  <si>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</si>
  <si>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</si>
  <si>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</si>
  <si>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</si>
  <si>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</si>
  <si>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</si>
  <si>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</si>
  <si>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</si>
  <si>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</si>
  <si>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</si>
  <si>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</si>
  <si>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</si>
  <si>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</si>
  <si>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16/02/21 - VENCIMENTO 23/02/21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</si>
</sst>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213509</v>
      </c>
      <c r="C7" s="47">
        <f t="shared" si="0"/>
        <v>185112</v>
      </c>
      <c r="D7" s="47">
        <f t="shared" si="0"/>
        <v>247920</v>
      </c>
      <c r="E7" s="47">
        <f t="shared" si="0"/>
        <v>125883</v>
      </c>
      <c r="F7" s="47">
        <f t="shared" si="0"/>
        <v>147077</v>
      </c>
      <c r="G7" s="47">
        <f t="shared" si="0"/>
        <v>165880</v>
      </c>
      <c r="H7" s="47">
        <f t="shared" si="0"/>
        <v>190917</v>
      </c>
      <c r="I7" s="47">
        <f t="shared" si="0"/>
        <v>237128</v>
      </c>
      <c r="J7" s="47">
        <f t="shared" si="0"/>
        <v>68574</v>
      </c>
      <c r="K7" s="47">
        <f t="shared" si="0"/>
        <v>1582000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14370</v>
      </c>
      <c r="C8" s="45">
        <f t="shared" si="1"/>
        <v>13762</v>
      </c>
      <c r="D8" s="45">
        <f t="shared" si="1"/>
        <v>15821</v>
      </c>
      <c r="E8" s="45">
        <f t="shared" si="1"/>
        <v>8739</v>
      </c>
      <c r="F8" s="45">
        <f t="shared" si="1"/>
        <v>10642</v>
      </c>
      <c r="G8" s="45">
        <f t="shared" si="1"/>
        <v>6722</v>
      </c>
      <c r="H8" s="45">
        <f t="shared" si="1"/>
        <v>5744</v>
      </c>
      <c r="I8" s="45">
        <f t="shared" si="1"/>
        <v>13612</v>
      </c>
      <c r="J8" s="45">
        <f t="shared" si="1"/>
        <v>2220</v>
      </c>
      <c r="K8" s="38">
        <f>SUM(B8:J8)</f>
        <v>91632</v>
      </c>
      <c r="L8"/>
      <c r="M8"/>
      <c r="N8"/>
    </row>
    <row r="9" spans="1:14" ht="16.5" customHeight="1">
      <c r="A9" s="22" t="s">
        <v>35</v>
      </c>
      <c r="B9" s="45">
        <v>14356</v>
      </c>
      <c r="C9" s="45">
        <v>13761</v>
      </c>
      <c r="D9" s="45">
        <v>15821</v>
      </c>
      <c r="E9" s="45">
        <v>8717</v>
      </c>
      <c r="F9" s="45">
        <v>10635</v>
      </c>
      <c r="G9" s="45">
        <v>6718</v>
      </c>
      <c r="H9" s="45">
        <v>5744</v>
      </c>
      <c r="I9" s="45">
        <v>13584</v>
      </c>
      <c r="J9" s="45">
        <v>2220</v>
      </c>
      <c r="K9" s="38">
        <f>SUM(B9:J9)</f>
        <v>91556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1</v>
      </c>
      <c r="D10" s="45">
        <v>0</v>
      </c>
      <c r="E10" s="45">
        <v>22</v>
      </c>
      <c r="F10" s="45">
        <v>7</v>
      </c>
      <c r="G10" s="45">
        <v>4</v>
      </c>
      <c r="H10" s="45">
        <v>0</v>
      </c>
      <c r="I10" s="45">
        <v>28</v>
      </c>
      <c r="J10" s="45">
        <v>0</v>
      </c>
      <c r="K10" s="38">
        <f>SUM(B10:J10)</f>
        <v>76</v>
      </c>
      <c r="L10"/>
      <c r="M10"/>
      <c r="N10"/>
    </row>
    <row r="11" spans="1:14" ht="16.5" customHeight="1">
      <c r="A11" s="44" t="s">
        <v>33</v>
      </c>
      <c r="B11" s="43">
        <v>199139</v>
      </c>
      <c r="C11" s="43">
        <v>171350</v>
      </c>
      <c r="D11" s="43">
        <v>232099</v>
      </c>
      <c r="E11" s="43">
        <v>117144</v>
      </c>
      <c r="F11" s="43">
        <v>136435</v>
      </c>
      <c r="G11" s="43">
        <v>159158</v>
      </c>
      <c r="H11" s="43">
        <v>185173</v>
      </c>
      <c r="I11" s="43">
        <v>223516</v>
      </c>
      <c r="J11" s="43">
        <v>66354</v>
      </c>
      <c r="K11" s="38">
        <f>SUM(B11:J11)</f>
        <v>1490368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1.647573225060299</v>
      </c>
      <c r="C15" s="39">
        <v>1.623542653608024</v>
      </c>
      <c r="D15" s="39">
        <v>1.31314361269977</v>
      </c>
      <c r="E15" s="39">
        <v>1.753646511290081</v>
      </c>
      <c r="F15" s="39">
        <v>1.500233647789117</v>
      </c>
      <c r="G15" s="39">
        <v>1.431937447367015</v>
      </c>
      <c r="H15" s="39">
        <v>1.399841477140949</v>
      </c>
      <c r="I15" s="39">
        <v>1.508172469372599</v>
      </c>
      <c r="J15" s="39">
        <v>1.737850018753529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1216528.02</v>
      </c>
      <c r="C17" s="36">
        <f aca="true" t="shared" si="2" ref="C17:J17">C18+C19+C20+C21+C22+C23+C24</f>
        <v>1135551.8199999998</v>
      </c>
      <c r="D17" s="36">
        <f t="shared" si="2"/>
        <v>1350461.8</v>
      </c>
      <c r="E17" s="36">
        <f t="shared" si="2"/>
        <v>807914.04</v>
      </c>
      <c r="F17" s="36">
        <f t="shared" si="2"/>
        <v>849353.8599999999</v>
      </c>
      <c r="G17" s="36">
        <f t="shared" si="2"/>
        <v>917155.74</v>
      </c>
      <c r="H17" s="36">
        <f t="shared" si="2"/>
        <v>824975.3999999999</v>
      </c>
      <c r="I17" s="36">
        <f t="shared" si="2"/>
        <v>1141440.01</v>
      </c>
      <c r="J17" s="36">
        <f t="shared" si="2"/>
        <v>414896.68</v>
      </c>
      <c r="K17" s="36">
        <f aca="true" t="shared" si="3" ref="K17:K24">SUM(B17:J17)</f>
        <v>8658277.37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716664.31</v>
      </c>
      <c r="C18" s="30">
        <f t="shared" si="4"/>
        <v>682063.68</v>
      </c>
      <c r="D18" s="30">
        <f t="shared" si="4"/>
        <v>1011885.48</v>
      </c>
      <c r="E18" s="30">
        <f t="shared" si="4"/>
        <v>447312.65</v>
      </c>
      <c r="F18" s="30">
        <f t="shared" si="4"/>
        <v>552685.95</v>
      </c>
      <c r="G18" s="30">
        <f t="shared" si="4"/>
        <v>630261.06</v>
      </c>
      <c r="H18" s="30">
        <f t="shared" si="4"/>
        <v>578230.32</v>
      </c>
      <c r="I18" s="30">
        <f t="shared" si="4"/>
        <v>724971.43</v>
      </c>
      <c r="J18" s="30">
        <f t="shared" si="4"/>
        <v>237533.48</v>
      </c>
      <c r="K18" s="30">
        <f t="shared" si="3"/>
        <v>5581608.36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464092.62</v>
      </c>
      <c r="C19" s="30">
        <f t="shared" si="5"/>
        <v>425295.8</v>
      </c>
      <c r="D19" s="30">
        <f t="shared" si="5"/>
        <v>316865.47</v>
      </c>
      <c r="E19" s="30">
        <f t="shared" si="5"/>
        <v>337115.62</v>
      </c>
      <c r="F19" s="30">
        <f t="shared" si="5"/>
        <v>276472.11</v>
      </c>
      <c r="G19" s="30">
        <f t="shared" si="5"/>
        <v>272233.35</v>
      </c>
      <c r="H19" s="30">
        <f t="shared" si="5"/>
        <v>231200.47</v>
      </c>
      <c r="I19" s="30">
        <f t="shared" si="5"/>
        <v>368410.52</v>
      </c>
      <c r="J19" s="30">
        <f t="shared" si="5"/>
        <v>175264.08</v>
      </c>
      <c r="K19" s="30">
        <f t="shared" si="3"/>
        <v>2866950.04</v>
      </c>
      <c r="L19"/>
      <c r="M19"/>
      <c r="N19"/>
    </row>
    <row r="20" spans="1:14" ht="16.5" customHeight="1">
      <c r="A20" s="18" t="s">
        <v>28</v>
      </c>
      <c r="B20" s="30">
        <v>34286.15</v>
      </c>
      <c r="C20" s="30">
        <v>25222.46</v>
      </c>
      <c r="D20" s="30">
        <v>23011.32</v>
      </c>
      <c r="E20" s="30">
        <v>22342.9</v>
      </c>
      <c r="F20" s="30">
        <v>22131.57</v>
      </c>
      <c r="G20" s="30">
        <v>19269.09</v>
      </c>
      <c r="H20" s="30">
        <v>23363.12</v>
      </c>
      <c r="I20" s="30">
        <v>45088.18</v>
      </c>
      <c r="J20" s="30">
        <v>11183.22</v>
      </c>
      <c r="K20" s="30">
        <f t="shared" si="3"/>
        <v>225898.00999999998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-849.24</v>
      </c>
      <c r="H23" s="30">
        <v>0</v>
      </c>
      <c r="I23" s="30">
        <v>0</v>
      </c>
      <c r="J23" s="30">
        <v>0</v>
      </c>
      <c r="K23" s="30">
        <f t="shared" si="3"/>
        <v>-849.24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-63166.4</v>
      </c>
      <c r="C27" s="30">
        <f t="shared" si="6"/>
        <v>-60548.4</v>
      </c>
      <c r="D27" s="30">
        <f t="shared" si="6"/>
        <v>-90090.79</v>
      </c>
      <c r="E27" s="30">
        <f t="shared" si="6"/>
        <v>-38354.8</v>
      </c>
      <c r="F27" s="30">
        <f t="shared" si="6"/>
        <v>-46794</v>
      </c>
      <c r="G27" s="30">
        <f t="shared" si="6"/>
        <v>-29559.2</v>
      </c>
      <c r="H27" s="30">
        <f t="shared" si="6"/>
        <v>-25273.6</v>
      </c>
      <c r="I27" s="30">
        <f t="shared" si="6"/>
        <v>-59769.6</v>
      </c>
      <c r="J27" s="30">
        <f t="shared" si="6"/>
        <v>-15696.39</v>
      </c>
      <c r="K27" s="30">
        <f aca="true" t="shared" si="7" ref="K27:K35">SUM(B27:J27)</f>
        <v>-429253.18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-63166.4</v>
      </c>
      <c r="C28" s="30">
        <f t="shared" si="8"/>
        <v>-60548.4</v>
      </c>
      <c r="D28" s="30">
        <f t="shared" si="8"/>
        <v>-69612.4</v>
      </c>
      <c r="E28" s="30">
        <f t="shared" si="8"/>
        <v>-38354.8</v>
      </c>
      <c r="F28" s="30">
        <f t="shared" si="8"/>
        <v>-46794</v>
      </c>
      <c r="G28" s="30">
        <f t="shared" si="8"/>
        <v>-29559.2</v>
      </c>
      <c r="H28" s="30">
        <f t="shared" si="8"/>
        <v>-25273.6</v>
      </c>
      <c r="I28" s="30">
        <f t="shared" si="8"/>
        <v>-59769.6</v>
      </c>
      <c r="J28" s="30">
        <f t="shared" si="8"/>
        <v>-9768</v>
      </c>
      <c r="K28" s="30">
        <f t="shared" si="7"/>
        <v>-402846.39999999997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-63166.4</v>
      </c>
      <c r="C29" s="30">
        <f aca="true" t="shared" si="9" ref="C29:J29">-ROUND((C9)*$E$3,2)</f>
        <v>-60548.4</v>
      </c>
      <c r="D29" s="30">
        <f t="shared" si="9"/>
        <v>-69612.4</v>
      </c>
      <c r="E29" s="30">
        <f t="shared" si="9"/>
        <v>-38354.8</v>
      </c>
      <c r="F29" s="30">
        <f t="shared" si="9"/>
        <v>-46794</v>
      </c>
      <c r="G29" s="30">
        <f t="shared" si="9"/>
        <v>-29559.2</v>
      </c>
      <c r="H29" s="30">
        <f t="shared" si="9"/>
        <v>-25273.6</v>
      </c>
      <c r="I29" s="30">
        <f t="shared" si="9"/>
        <v>-59769.6</v>
      </c>
      <c r="J29" s="30">
        <f t="shared" si="9"/>
        <v>-9768</v>
      </c>
      <c r="K29" s="30">
        <f t="shared" si="7"/>
        <v>-402846.39999999997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1153361.62</v>
      </c>
      <c r="C47" s="27">
        <f aca="true" t="shared" si="11" ref="C47:J47">IF(C17+C27+C48&lt;0,0,C17+C27+C48)</f>
        <v>1075003.42</v>
      </c>
      <c r="D47" s="27">
        <f t="shared" si="11"/>
        <v>1260371.01</v>
      </c>
      <c r="E47" s="27">
        <f t="shared" si="11"/>
        <v>769559.24</v>
      </c>
      <c r="F47" s="27">
        <f t="shared" si="11"/>
        <v>802559.8599999999</v>
      </c>
      <c r="G47" s="27">
        <f t="shared" si="11"/>
        <v>887596.54</v>
      </c>
      <c r="H47" s="27">
        <f t="shared" si="11"/>
        <v>799701.7999999999</v>
      </c>
      <c r="I47" s="27">
        <f t="shared" si="11"/>
        <v>1081670.41</v>
      </c>
      <c r="J47" s="27">
        <f t="shared" si="11"/>
        <v>399200.29</v>
      </c>
      <c r="K47" s="20">
        <f>SUM(B47:J47)</f>
        <v>8229024.19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1153361.6199999999</v>
      </c>
      <c r="C53" s="10">
        <f t="shared" si="13"/>
        <v>1075003.41</v>
      </c>
      <c r="D53" s="10">
        <f t="shared" si="13"/>
        <v>1260371.02</v>
      </c>
      <c r="E53" s="10">
        <f t="shared" si="13"/>
        <v>769559.24</v>
      </c>
      <c r="F53" s="10">
        <f t="shared" si="13"/>
        <v>802559.86</v>
      </c>
      <c r="G53" s="10">
        <f t="shared" si="13"/>
        <v>887596.54</v>
      </c>
      <c r="H53" s="10">
        <f t="shared" si="13"/>
        <v>799701.79</v>
      </c>
      <c r="I53" s="10">
        <f>SUM(I54:I66)</f>
        <v>1081670.41</v>
      </c>
      <c r="J53" s="10">
        <f t="shared" si="13"/>
        <v>399200.29</v>
      </c>
      <c r="K53" s="5">
        <f>SUM(K54:K66)</f>
        <v>8229024.180000001</v>
      </c>
      <c r="L53" s="9"/>
    </row>
    <row r="54" spans="1:11" ht="16.5" customHeight="1">
      <c r="A54" s="7" t="s">
        <v>60</v>
      </c>
      <c r="B54" s="8">
        <v>1007576.71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1007576.71</v>
      </c>
    </row>
    <row r="55" spans="1:11" ht="16.5" customHeight="1">
      <c r="A55" s="7" t="s">
        <v>61</v>
      </c>
      <c r="B55" s="8">
        <v>145784.91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145784.91</v>
      </c>
    </row>
    <row r="56" spans="1:11" ht="16.5" customHeight="1">
      <c r="A56" s="7" t="s">
        <v>4</v>
      </c>
      <c r="B56" s="6">
        <v>0</v>
      </c>
      <c r="C56" s="8">
        <v>1075003.41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1075003.41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1260371.02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1260371.02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769559.24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769559.24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802559.86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802559.86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887596.54</v>
      </c>
      <c r="H60" s="6">
        <v>0</v>
      </c>
      <c r="I60" s="6">
        <v>0</v>
      </c>
      <c r="J60" s="6">
        <v>0</v>
      </c>
      <c r="K60" s="5">
        <f t="shared" si="14"/>
        <v>887596.54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799701.79</v>
      </c>
      <c r="I61" s="6">
        <v>0</v>
      </c>
      <c r="J61" s="6">
        <v>0</v>
      </c>
      <c r="K61" s="5">
        <f t="shared" si="14"/>
        <v>799701.79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389942.18</v>
      </c>
      <c r="J63" s="6">
        <v>0</v>
      </c>
      <c r="K63" s="5">
        <f t="shared" si="14"/>
        <v>389942.18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691728.23</v>
      </c>
      <c r="J64" s="6">
        <v>0</v>
      </c>
      <c r="K64" s="5">
        <f t="shared" si="14"/>
        <v>691728.23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399200.29</v>
      </c>
      <c r="K65" s="5">
        <f t="shared" si="14"/>
        <v>399200.29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2021-02-23T14:02:58Z</dcterms:modified>
  <cp:category/>
  <cp:version/>
  <cp:contentType/>
  <cp:contentStatus/>
</cp:coreProperties>
</file>