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<sst xmlns="http://schemas.openxmlformats.org/spreadsheetml/2006/main" count="74" uniqueCount="73">
  <si>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</si>
  <si>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</si>
  <si>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</si>
  <si>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</si>
  <si>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</si>
  <si>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</si>
  <si>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</si>
  <si>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</si>
  <si>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</si>
  <si>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</si>
  <si>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</si>
  <si>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</si>
  <si>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</si>
  <si>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</si>
  <si>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</si>
  <si>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</si>
  <si>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</si>
  <si>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</si>
  <si>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</si>
  <si>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</si>
  <si>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</si>
  <si>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</si>
  <si>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</si>
  <si>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</si>
  <si>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</si>
  <si>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</si>
  <si>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</si>
  <si>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</si>
  <si>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</si>
  <si>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</si>
  <si>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</si>
  <si>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</si>
  <si>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</si>
  <si>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</si>
  <si>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</si>
  <si>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</si>
  <si>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</si>
  <si>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</si>
  <si>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</si>
  <si>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</si>
  <si>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</si>
  <si>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</si>
  <si>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</si>
  <si>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</si>
  <si>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</si>
  <si>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</si>
  <si>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</si>
  <si>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</si>
  <si>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</si>
  <si>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</si>
  <si>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</si>
  <si>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</si>
  <si>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</si>
  <si>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</si>
  <si>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</si>
  <si>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</si>
  <si>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</si>
  <si>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</si>
  <si>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</si>
  <si>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</si>
  <si>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</si>
  <si>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</si>
  <si>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</si>
  <si>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</si>
  <si>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</si>
  <si>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</si>
  <si>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</si>
  <si>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</si>
  <si>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</si>
  <si>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</si>
  <si>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</si>
  <si>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</si>
  <si>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15/02/21 - VENCIMENTO 23/02/21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</si>
</sst>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219171</v>
      </c>
      <c r="C7" s="47">
        <f t="shared" si="0"/>
        <v>189664</v>
      </c>
      <c r="D7" s="47">
        <f t="shared" si="0"/>
        <v>252821</v>
      </c>
      <c r="E7" s="47">
        <f t="shared" si="0"/>
        <v>127773</v>
      </c>
      <c r="F7" s="47">
        <f t="shared" si="0"/>
        <v>149564</v>
      </c>
      <c r="G7" s="47">
        <f t="shared" si="0"/>
        <v>170930</v>
      </c>
      <c r="H7" s="47">
        <f t="shared" si="0"/>
        <v>195669</v>
      </c>
      <c r="I7" s="47">
        <f t="shared" si="0"/>
        <v>244307</v>
      </c>
      <c r="J7" s="47">
        <f t="shared" si="0"/>
        <v>69965</v>
      </c>
      <c r="K7" s="47">
        <f t="shared" si="0"/>
        <v>1619864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15807</v>
      </c>
      <c r="C8" s="45">
        <f t="shared" si="1"/>
        <v>15102</v>
      </c>
      <c r="D8" s="45">
        <f t="shared" si="1"/>
        <v>16984</v>
      </c>
      <c r="E8" s="45">
        <f t="shared" si="1"/>
        <v>9410</v>
      </c>
      <c r="F8" s="45">
        <f t="shared" si="1"/>
        <v>11288</v>
      </c>
      <c r="G8" s="45">
        <f t="shared" si="1"/>
        <v>7489</v>
      </c>
      <c r="H8" s="45">
        <f t="shared" si="1"/>
        <v>6702</v>
      </c>
      <c r="I8" s="45">
        <f t="shared" si="1"/>
        <v>15049</v>
      </c>
      <c r="J8" s="45">
        <f t="shared" si="1"/>
        <v>2490</v>
      </c>
      <c r="K8" s="38">
        <f>SUM(B8:J8)</f>
        <v>100321</v>
      </c>
      <c r="L8"/>
      <c r="M8"/>
      <c r="N8"/>
    </row>
    <row r="9" spans="1:14" ht="16.5" customHeight="1">
      <c r="A9" s="22" t="s">
        <v>35</v>
      </c>
      <c r="B9" s="45">
        <v>15783</v>
      </c>
      <c r="C9" s="45">
        <v>15100</v>
      </c>
      <c r="D9" s="45">
        <v>16980</v>
      </c>
      <c r="E9" s="45">
        <v>9385</v>
      </c>
      <c r="F9" s="45">
        <v>11282</v>
      </c>
      <c r="G9" s="45">
        <v>7487</v>
      </c>
      <c r="H9" s="45">
        <v>6702</v>
      </c>
      <c r="I9" s="45">
        <v>15034</v>
      </c>
      <c r="J9" s="45">
        <v>2490</v>
      </c>
      <c r="K9" s="38">
        <f>SUM(B9:J9)</f>
        <v>100243</v>
      </c>
      <c r="L9"/>
      <c r="M9"/>
      <c r="N9"/>
    </row>
    <row r="10" spans="1:14" ht="16.5" customHeight="1">
      <c r="A10" s="22" t="s">
        <v>34</v>
      </c>
      <c r="B10" s="45">
        <v>24</v>
      </c>
      <c r="C10" s="45">
        <v>2</v>
      </c>
      <c r="D10" s="45">
        <v>4</v>
      </c>
      <c r="E10" s="45">
        <v>25</v>
      </c>
      <c r="F10" s="45">
        <v>6</v>
      </c>
      <c r="G10" s="45">
        <v>2</v>
      </c>
      <c r="H10" s="45">
        <v>0</v>
      </c>
      <c r="I10" s="45">
        <v>15</v>
      </c>
      <c r="J10" s="45">
        <v>0</v>
      </c>
      <c r="K10" s="38">
        <f>SUM(B10:J10)</f>
        <v>78</v>
      </c>
      <c r="L10"/>
      <c r="M10"/>
      <c r="N10"/>
    </row>
    <row r="11" spans="1:14" ht="16.5" customHeight="1">
      <c r="A11" s="44" t="s">
        <v>33</v>
      </c>
      <c r="B11" s="43">
        <v>203364</v>
      </c>
      <c r="C11" s="43">
        <v>174562</v>
      </c>
      <c r="D11" s="43">
        <v>235837</v>
      </c>
      <c r="E11" s="43">
        <v>118363</v>
      </c>
      <c r="F11" s="43">
        <v>138276</v>
      </c>
      <c r="G11" s="43">
        <v>163441</v>
      </c>
      <c r="H11" s="43">
        <v>188967</v>
      </c>
      <c r="I11" s="43">
        <v>229258</v>
      </c>
      <c r="J11" s="43">
        <v>67475</v>
      </c>
      <c r="K11" s="38">
        <f>SUM(B11:J11)</f>
        <v>1519543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1.611477161090658</v>
      </c>
      <c r="C15" s="39">
        <v>1.587339721806514</v>
      </c>
      <c r="D15" s="39">
        <v>1.293571681293555</v>
      </c>
      <c r="E15" s="39">
        <v>1.717610647838493</v>
      </c>
      <c r="F15" s="39">
        <v>1.475960328027048</v>
      </c>
      <c r="G15" s="39">
        <v>1.403270318392425</v>
      </c>
      <c r="H15" s="39">
        <v>1.375886780366867</v>
      </c>
      <c r="I15" s="39">
        <v>1.473975952118399</v>
      </c>
      <c r="J15" s="39">
        <v>1.706881772701655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1221489.39</v>
      </c>
      <c r="C17" s="36">
        <f aca="true" t="shared" si="2" ref="C17:J17">C18+C19+C20+C21+C22+C23+C24</f>
        <v>1137100.6199999996</v>
      </c>
      <c r="D17" s="36">
        <f t="shared" si="2"/>
        <v>1355675.8900000001</v>
      </c>
      <c r="E17" s="36">
        <f t="shared" si="2"/>
        <v>803106.9000000001</v>
      </c>
      <c r="F17" s="36">
        <f t="shared" si="2"/>
        <v>849781.6799999999</v>
      </c>
      <c r="G17" s="36">
        <f t="shared" si="2"/>
        <v>926538.9900000001</v>
      </c>
      <c r="H17" s="36">
        <f t="shared" si="2"/>
        <v>831035.9299999999</v>
      </c>
      <c r="I17" s="36">
        <f t="shared" si="2"/>
        <v>1148750.8699999999</v>
      </c>
      <c r="J17" s="36">
        <f t="shared" si="2"/>
        <v>415880.87000000005</v>
      </c>
      <c r="K17" s="36">
        <f aca="true" t="shared" si="3" ref="K17:K24">SUM(B17:J17)</f>
        <v>8689361.139999999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735669.38</v>
      </c>
      <c r="C18" s="30">
        <f t="shared" si="4"/>
        <v>698835.97</v>
      </c>
      <c r="D18" s="30">
        <f t="shared" si="4"/>
        <v>1031888.91</v>
      </c>
      <c r="E18" s="30">
        <f t="shared" si="4"/>
        <v>454028.58</v>
      </c>
      <c r="F18" s="30">
        <f t="shared" si="4"/>
        <v>562031.6</v>
      </c>
      <c r="G18" s="30">
        <f t="shared" si="4"/>
        <v>649448.54</v>
      </c>
      <c r="H18" s="30">
        <f t="shared" si="4"/>
        <v>592622.7</v>
      </c>
      <c r="I18" s="30">
        <f t="shared" si="4"/>
        <v>746919.79</v>
      </c>
      <c r="J18" s="30">
        <f t="shared" si="4"/>
        <v>242351.76</v>
      </c>
      <c r="K18" s="30">
        <f t="shared" si="3"/>
        <v>5713797.23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449845.02</v>
      </c>
      <c r="C19" s="30">
        <f t="shared" si="5"/>
        <v>410454.12</v>
      </c>
      <c r="D19" s="30">
        <f t="shared" si="5"/>
        <v>302933.36</v>
      </c>
      <c r="E19" s="30">
        <f t="shared" si="5"/>
        <v>325815.74</v>
      </c>
      <c r="F19" s="30">
        <f t="shared" si="5"/>
        <v>267504.74</v>
      </c>
      <c r="G19" s="30">
        <f t="shared" si="5"/>
        <v>261903.32</v>
      </c>
      <c r="H19" s="30">
        <f t="shared" si="5"/>
        <v>222759.04</v>
      </c>
      <c r="I19" s="30">
        <f t="shared" si="5"/>
        <v>354022.02</v>
      </c>
      <c r="J19" s="30">
        <f t="shared" si="5"/>
        <v>171314.04</v>
      </c>
      <c r="K19" s="30">
        <f t="shared" si="3"/>
        <v>2766551.4</v>
      </c>
      <c r="L19"/>
      <c r="M19"/>
      <c r="N19"/>
    </row>
    <row r="20" spans="1:14" ht="16.5" customHeight="1">
      <c r="A20" s="18" t="s">
        <v>28</v>
      </c>
      <c r="B20" s="30">
        <v>34490.05</v>
      </c>
      <c r="C20" s="30">
        <v>24840.65</v>
      </c>
      <c r="D20" s="30">
        <v>22154.09</v>
      </c>
      <c r="E20" s="30">
        <v>22372.29</v>
      </c>
      <c r="F20" s="30">
        <v>22181.11</v>
      </c>
      <c r="G20" s="30">
        <v>19552.25</v>
      </c>
      <c r="H20" s="30">
        <v>23472.7</v>
      </c>
      <c r="I20" s="30">
        <v>44839.18</v>
      </c>
      <c r="J20" s="30">
        <v>11299.17</v>
      </c>
      <c r="K20" s="30">
        <f t="shared" si="3"/>
        <v>225201.49000000002</v>
      </c>
      <c r="L20"/>
      <c r="M20"/>
      <c r="N20"/>
    </row>
    <row r="21" spans="1:14" ht="16.5" customHeight="1">
      <c r="A21" s="18" t="s">
        <v>27</v>
      </c>
      <c r="B21" s="30">
        <v>1484.94</v>
      </c>
      <c r="C21" s="34">
        <v>2969.88</v>
      </c>
      <c r="D21" s="34">
        <v>4454.82</v>
      </c>
      <c r="E21" s="30">
        <v>1484.94</v>
      </c>
      <c r="F21" s="30">
        <v>1484.94</v>
      </c>
      <c r="G21" s="34">
        <v>1484.94</v>
      </c>
      <c r="H21" s="34">
        <v>2969.88</v>
      </c>
      <c r="I21" s="34">
        <v>2969.88</v>
      </c>
      <c r="J21" s="34">
        <v>1484.94</v>
      </c>
      <c r="K21" s="30">
        <f t="shared" si="3"/>
        <v>20789.16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-5755.29</v>
      </c>
      <c r="E22" s="30">
        <v>-342.07</v>
      </c>
      <c r="F22" s="30">
        <v>-3420.71</v>
      </c>
      <c r="G22" s="30">
        <v>-5243.46</v>
      </c>
      <c r="H22" s="30">
        <v>-10788.39</v>
      </c>
      <c r="I22" s="30">
        <v>0</v>
      </c>
      <c r="J22" s="30">
        <v>-10569.04</v>
      </c>
      <c r="K22" s="30">
        <f t="shared" si="3"/>
        <v>-36118.96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-252.58</v>
      </c>
      <c r="F23" s="30">
        <v>0</v>
      </c>
      <c r="G23" s="30">
        <v>-606.6</v>
      </c>
      <c r="H23" s="30">
        <v>0</v>
      </c>
      <c r="I23" s="30">
        <v>0</v>
      </c>
      <c r="J23" s="30">
        <v>0</v>
      </c>
      <c r="K23" s="30">
        <f t="shared" si="3"/>
        <v>-859.1800000000001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-69445.2</v>
      </c>
      <c r="C27" s="30">
        <f t="shared" si="6"/>
        <v>-66440</v>
      </c>
      <c r="D27" s="30">
        <f t="shared" si="6"/>
        <v>-95190.39</v>
      </c>
      <c r="E27" s="30">
        <f t="shared" si="6"/>
        <v>-41294</v>
      </c>
      <c r="F27" s="30">
        <f t="shared" si="6"/>
        <v>-49640.8</v>
      </c>
      <c r="G27" s="30">
        <f t="shared" si="6"/>
        <v>-32942.8</v>
      </c>
      <c r="H27" s="30">
        <f t="shared" si="6"/>
        <v>-29488.8</v>
      </c>
      <c r="I27" s="30">
        <f t="shared" si="6"/>
        <v>-66149.6</v>
      </c>
      <c r="J27" s="30">
        <f t="shared" si="6"/>
        <v>-16884.39</v>
      </c>
      <c r="K27" s="30">
        <f aca="true" t="shared" si="7" ref="K27:K35">SUM(B27:J27)</f>
        <v>-467475.98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-69445.2</v>
      </c>
      <c r="C28" s="30">
        <f t="shared" si="8"/>
        <v>-66440</v>
      </c>
      <c r="D28" s="30">
        <f t="shared" si="8"/>
        <v>-74712</v>
      </c>
      <c r="E28" s="30">
        <f t="shared" si="8"/>
        <v>-41294</v>
      </c>
      <c r="F28" s="30">
        <f t="shared" si="8"/>
        <v>-49640.8</v>
      </c>
      <c r="G28" s="30">
        <f t="shared" si="8"/>
        <v>-32942.8</v>
      </c>
      <c r="H28" s="30">
        <f t="shared" si="8"/>
        <v>-29488.8</v>
      </c>
      <c r="I28" s="30">
        <f t="shared" si="8"/>
        <v>-66149.6</v>
      </c>
      <c r="J28" s="30">
        <f t="shared" si="8"/>
        <v>-10956</v>
      </c>
      <c r="K28" s="30">
        <f t="shared" si="7"/>
        <v>-441069.19999999995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-69445.2</v>
      </c>
      <c r="C29" s="30">
        <f aca="true" t="shared" si="9" ref="C29:J29">-ROUND((C9)*$E$3,2)</f>
        <v>-66440</v>
      </c>
      <c r="D29" s="30">
        <f t="shared" si="9"/>
        <v>-74712</v>
      </c>
      <c r="E29" s="30">
        <f t="shared" si="9"/>
        <v>-41294</v>
      </c>
      <c r="F29" s="30">
        <f t="shared" si="9"/>
        <v>-49640.8</v>
      </c>
      <c r="G29" s="30">
        <f t="shared" si="9"/>
        <v>-32942.8</v>
      </c>
      <c r="H29" s="30">
        <f t="shared" si="9"/>
        <v>-29488.8</v>
      </c>
      <c r="I29" s="30">
        <f t="shared" si="9"/>
        <v>-66149.6</v>
      </c>
      <c r="J29" s="30">
        <f t="shared" si="9"/>
        <v>-10956</v>
      </c>
      <c r="K29" s="30">
        <f t="shared" si="7"/>
        <v>-441069.19999999995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-20478.39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-5928.39</v>
      </c>
      <c r="K33" s="30">
        <f t="shared" si="7"/>
        <v>-26406.78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-20478.39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-5928.39</v>
      </c>
      <c r="K34" s="30">
        <f t="shared" si="7"/>
        <v>-26406.78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1152044.19</v>
      </c>
      <c r="C47" s="27">
        <f aca="true" t="shared" si="11" ref="C47:J47">IF(C17+C27+C48&lt;0,0,C17+C27+C48)</f>
        <v>1070660.6199999996</v>
      </c>
      <c r="D47" s="27">
        <f t="shared" si="11"/>
        <v>1260485.5000000002</v>
      </c>
      <c r="E47" s="27">
        <f t="shared" si="11"/>
        <v>761812.9000000001</v>
      </c>
      <c r="F47" s="27">
        <f t="shared" si="11"/>
        <v>800140.8799999999</v>
      </c>
      <c r="G47" s="27">
        <f t="shared" si="11"/>
        <v>893596.1900000001</v>
      </c>
      <c r="H47" s="27">
        <f t="shared" si="11"/>
        <v>801547.1299999999</v>
      </c>
      <c r="I47" s="27">
        <f t="shared" si="11"/>
        <v>1082601.2699999998</v>
      </c>
      <c r="J47" s="27">
        <f t="shared" si="11"/>
        <v>398996.48000000004</v>
      </c>
      <c r="K47" s="20">
        <f>SUM(B47:J47)</f>
        <v>8221885.16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1152044.19</v>
      </c>
      <c r="C53" s="10">
        <f t="shared" si="13"/>
        <v>1070660.63</v>
      </c>
      <c r="D53" s="10">
        <f t="shared" si="13"/>
        <v>1260485.51</v>
      </c>
      <c r="E53" s="10">
        <f t="shared" si="13"/>
        <v>761812.9</v>
      </c>
      <c r="F53" s="10">
        <f t="shared" si="13"/>
        <v>800140.88</v>
      </c>
      <c r="G53" s="10">
        <f t="shared" si="13"/>
        <v>893596.19</v>
      </c>
      <c r="H53" s="10">
        <f t="shared" si="13"/>
        <v>801547.13</v>
      </c>
      <c r="I53" s="10">
        <f>SUM(I54:I66)</f>
        <v>1082601.27</v>
      </c>
      <c r="J53" s="10">
        <f t="shared" si="13"/>
        <v>398996.49</v>
      </c>
      <c r="K53" s="5">
        <f>SUM(K54:K66)</f>
        <v>8221885.190000001</v>
      </c>
      <c r="L53" s="9"/>
    </row>
    <row r="54" spans="1:11" ht="16.5" customHeight="1">
      <c r="A54" s="7" t="s">
        <v>60</v>
      </c>
      <c r="B54" s="8">
        <v>1006425.8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1006425.8</v>
      </c>
    </row>
    <row r="55" spans="1:11" ht="16.5" customHeight="1">
      <c r="A55" s="7" t="s">
        <v>61</v>
      </c>
      <c r="B55" s="8">
        <v>145618.39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145618.39</v>
      </c>
    </row>
    <row r="56" spans="1:11" ht="16.5" customHeight="1">
      <c r="A56" s="7" t="s">
        <v>4</v>
      </c>
      <c r="B56" s="6">
        <v>0</v>
      </c>
      <c r="C56" s="8">
        <v>1070660.63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1070660.63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1260485.51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1260485.51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761812.9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761812.9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800140.88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800140.88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893596.19</v>
      </c>
      <c r="H60" s="6">
        <v>0</v>
      </c>
      <c r="I60" s="6">
        <v>0</v>
      </c>
      <c r="J60" s="6">
        <v>0</v>
      </c>
      <c r="K60" s="5">
        <f t="shared" si="14"/>
        <v>893596.19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801547.13</v>
      </c>
      <c r="I61" s="6">
        <v>0</v>
      </c>
      <c r="J61" s="6">
        <v>0</v>
      </c>
      <c r="K61" s="5">
        <f t="shared" si="14"/>
        <v>801547.13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389195.16</v>
      </c>
      <c r="J63" s="6">
        <v>0</v>
      </c>
      <c r="K63" s="5">
        <f t="shared" si="14"/>
        <v>389195.16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693406.11</v>
      </c>
      <c r="J64" s="6">
        <v>0</v>
      </c>
      <c r="K64" s="5">
        <f t="shared" si="14"/>
        <v>693406.11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398996.49</v>
      </c>
      <c r="K65" s="5">
        <f t="shared" si="14"/>
        <v>398996.49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2021-02-23T14:02:12Z</dcterms:modified>
  <cp:category/>
  <cp:version/>
  <cp:contentType/>
  <cp:contentStatus/>
</cp:coreProperties>
</file>