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<sst xmlns="http://schemas.openxmlformats.org/spreadsheetml/2006/main" count="74" uniqueCount="73">
  <si>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</si>
  <si>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</si>
  <si>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</si>
  <si>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</si>
  <si>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</si>
  <si>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</si>
  <si>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</si>
  <si>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</si>
  <si>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</si>
  <si>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</si>
  <si>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</si>
  <si>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</si>
  <si>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</si>
  <si>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</si>
  <si>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</si>
  <si>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</si>
  <si>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</si>
  <si>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</si>
  <si>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</si>
  <si>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</si>
  <si>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</si>
  <si>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</si>
  <si>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</si>
  <si>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</si>
  <si>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</si>
  <si>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</si>
  <si>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</si>
  <si>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</si>
  <si>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</si>
  <si>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</si>
  <si>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</si>
  <si>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</si>
  <si>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</si>
  <si>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</si>
  <si>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</si>
  <si>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</si>
  <si>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</si>
  <si>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</si>
  <si>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</si>
  <si>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</si>
  <si>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</si>
  <si>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</si>
  <si>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</si>
  <si>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</si>
  <si>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</si>
  <si>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</si>
  <si>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</si>
  <si>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</si>
  <si>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</si>
  <si>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</si>
  <si>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</si>
  <si>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</si>
  <si>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</si>
  <si>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</si>
  <si>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</si>
  <si>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</si>
  <si>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</si>
  <si>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</si>
  <si>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</si>
  <si>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</si>
  <si>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</si>
  <si>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</si>
  <si>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</si>
  <si>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</si>
  <si>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</si>
  <si>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</si>
  <si>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</si>
  <si>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</si>
  <si>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</si>
  <si>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</si>
  <si>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</si>
  <si>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</si>
  <si>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09/02/21 - VENCIMENTO 18/02/21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</si>
</sst>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250800</v>
      </c>
      <c r="C7" s="47">
        <f t="shared" si="0"/>
        <v>217311</v>
      </c>
      <c r="D7" s="47">
        <f t="shared" si="0"/>
        <v>282330</v>
      </c>
      <c r="E7" s="47">
        <f t="shared" si="0"/>
        <v>147616</v>
      </c>
      <c r="F7" s="47">
        <f t="shared" si="0"/>
        <v>174820</v>
      </c>
      <c r="G7" s="47">
        <f t="shared" si="0"/>
        <v>194612</v>
      </c>
      <c r="H7" s="47">
        <f t="shared" si="0"/>
        <v>223194</v>
      </c>
      <c r="I7" s="47">
        <f t="shared" si="0"/>
        <v>286757</v>
      </c>
      <c r="J7" s="47">
        <f t="shared" si="0"/>
        <v>86212</v>
      </c>
      <c r="K7" s="47">
        <f t="shared" si="0"/>
        <v>1863652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17369</v>
      </c>
      <c r="C8" s="45">
        <f t="shared" si="1"/>
        <v>16534</v>
      </c>
      <c r="D8" s="45">
        <f t="shared" si="1"/>
        <v>18265</v>
      </c>
      <c r="E8" s="45">
        <f t="shared" si="1"/>
        <v>10433</v>
      </c>
      <c r="F8" s="45">
        <f t="shared" si="1"/>
        <v>12771</v>
      </c>
      <c r="G8" s="45">
        <f t="shared" si="1"/>
        <v>7923</v>
      </c>
      <c r="H8" s="45">
        <f t="shared" si="1"/>
        <v>7175</v>
      </c>
      <c r="I8" s="45">
        <f t="shared" si="1"/>
        <v>17352</v>
      </c>
      <c r="J8" s="45">
        <f t="shared" si="1"/>
        <v>3021</v>
      </c>
      <c r="K8" s="38">
        <f>SUM(B8:J8)</f>
        <v>110843</v>
      </c>
      <c r="L8"/>
      <c r="M8"/>
      <c r="N8"/>
    </row>
    <row r="9" spans="1:14" ht="16.5" customHeight="1">
      <c r="A9" s="22" t="s">
        <v>35</v>
      </c>
      <c r="B9" s="45">
        <v>17347</v>
      </c>
      <c r="C9" s="45">
        <v>16532</v>
      </c>
      <c r="D9" s="45">
        <v>18259</v>
      </c>
      <c r="E9" s="45">
        <v>10409</v>
      </c>
      <c r="F9" s="45">
        <v>12756</v>
      </c>
      <c r="G9" s="45">
        <v>7921</v>
      </c>
      <c r="H9" s="45">
        <v>7175</v>
      </c>
      <c r="I9" s="45">
        <v>17332</v>
      </c>
      <c r="J9" s="45">
        <v>3021</v>
      </c>
      <c r="K9" s="38">
        <f>SUM(B9:J9)</f>
        <v>110752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2</v>
      </c>
      <c r="D10" s="45">
        <v>6</v>
      </c>
      <c r="E10" s="45">
        <v>24</v>
      </c>
      <c r="F10" s="45">
        <v>15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233431</v>
      </c>
      <c r="C11" s="43">
        <v>200777</v>
      </c>
      <c r="D11" s="43">
        <v>264065</v>
      </c>
      <c r="E11" s="43">
        <v>137183</v>
      </c>
      <c r="F11" s="43">
        <v>162049</v>
      </c>
      <c r="G11" s="43">
        <v>186689</v>
      </c>
      <c r="H11" s="43">
        <v>216019</v>
      </c>
      <c r="I11" s="43">
        <v>269405</v>
      </c>
      <c r="J11" s="43">
        <v>83191</v>
      </c>
      <c r="K11" s="38">
        <f>SUM(B11:J11)</f>
        <v>1752809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1.420656000595724</v>
      </c>
      <c r="C15" s="39">
        <v>1.40424240360447</v>
      </c>
      <c r="D15" s="39">
        <v>1.164455287792314</v>
      </c>
      <c r="E15" s="39">
        <v>1.524316837843653</v>
      </c>
      <c r="F15" s="39">
        <v>1.281615765638607</v>
      </c>
      <c r="G15" s="39">
        <v>1.26400437704498</v>
      </c>
      <c r="H15" s="39">
        <v>1.224074596980838</v>
      </c>
      <c r="I15" s="39">
        <v>1.284039958595985</v>
      </c>
      <c r="J15" s="39">
        <v>1.422482849409815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1231619.26</v>
      </c>
      <c r="C17" s="36">
        <f aca="true" t="shared" si="2" ref="C17:J17">C18+C19+C20+C21+C22+C23+C24</f>
        <v>1152185.2099999997</v>
      </c>
      <c r="D17" s="36">
        <f t="shared" si="2"/>
        <v>1362191.1199999999</v>
      </c>
      <c r="E17" s="36">
        <f t="shared" si="2"/>
        <v>822701.7599999999</v>
      </c>
      <c r="F17" s="36">
        <f t="shared" si="2"/>
        <v>862078.39</v>
      </c>
      <c r="G17" s="36">
        <f t="shared" si="2"/>
        <v>950392.38</v>
      </c>
      <c r="H17" s="36">
        <f t="shared" si="2"/>
        <v>842760.8700000001</v>
      </c>
      <c r="I17" s="36">
        <f t="shared" si="2"/>
        <v>1174280.34</v>
      </c>
      <c r="J17" s="36">
        <f t="shared" si="2"/>
        <v>426628.28</v>
      </c>
      <c r="K17" s="36">
        <f aca="true" t="shared" si="3" ref="K17:K24">SUM(B17:J17)</f>
        <v>8824837.61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841835.28</v>
      </c>
      <c r="C18" s="30">
        <f t="shared" si="4"/>
        <v>800704.11</v>
      </c>
      <c r="D18" s="30">
        <f t="shared" si="4"/>
        <v>1152329.9</v>
      </c>
      <c r="E18" s="30">
        <f t="shared" si="4"/>
        <v>524538.69</v>
      </c>
      <c r="F18" s="30">
        <f t="shared" si="4"/>
        <v>656938.6</v>
      </c>
      <c r="G18" s="30">
        <f t="shared" si="4"/>
        <v>739428.29</v>
      </c>
      <c r="H18" s="30">
        <f t="shared" si="4"/>
        <v>675987.67</v>
      </c>
      <c r="I18" s="30">
        <f t="shared" si="4"/>
        <v>876702.18</v>
      </c>
      <c r="J18" s="30">
        <f t="shared" si="4"/>
        <v>298629.75</v>
      </c>
      <c r="K18" s="30">
        <f t="shared" si="3"/>
        <v>6567094.47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354123.06</v>
      </c>
      <c r="C19" s="30">
        <f t="shared" si="5"/>
        <v>323678.55</v>
      </c>
      <c r="D19" s="30">
        <f t="shared" si="5"/>
        <v>189506.75</v>
      </c>
      <c r="E19" s="30">
        <f t="shared" si="5"/>
        <v>275024.47</v>
      </c>
      <c r="F19" s="30">
        <f t="shared" si="5"/>
        <v>185004.27</v>
      </c>
      <c r="G19" s="30">
        <f t="shared" si="5"/>
        <v>195212.31</v>
      </c>
      <c r="H19" s="30">
        <f t="shared" si="5"/>
        <v>151471.66</v>
      </c>
      <c r="I19" s="30">
        <f t="shared" si="5"/>
        <v>249018.45</v>
      </c>
      <c r="J19" s="30">
        <f t="shared" si="5"/>
        <v>126165.95</v>
      </c>
      <c r="K19" s="30">
        <f t="shared" si="3"/>
        <v>2049205.47</v>
      </c>
      <c r="L19"/>
      <c r="M19"/>
      <c r="N19"/>
    </row>
    <row r="20" spans="1:14" ht="16.5" customHeight="1">
      <c r="A20" s="18" t="s">
        <v>28</v>
      </c>
      <c r="B20" s="30">
        <v>34293.44</v>
      </c>
      <c r="C20" s="30">
        <v>24832.67</v>
      </c>
      <c r="D20" s="30">
        <v>21654.94</v>
      </c>
      <c r="E20" s="30">
        <v>21995.73</v>
      </c>
      <c r="F20" s="30">
        <v>22071.29</v>
      </c>
      <c r="G20" s="30">
        <v>19752.94</v>
      </c>
      <c r="H20" s="30">
        <v>23120.05</v>
      </c>
      <c r="I20" s="30">
        <v>45589.83</v>
      </c>
      <c r="J20" s="30">
        <v>10916.68</v>
      </c>
      <c r="K20" s="30">
        <f t="shared" si="3"/>
        <v>224227.57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-117.46</v>
      </c>
      <c r="C23" s="30">
        <v>0</v>
      </c>
      <c r="D23" s="30">
        <v>0</v>
      </c>
      <c r="E23" s="30">
        <v>0</v>
      </c>
      <c r="F23" s="30">
        <v>0</v>
      </c>
      <c r="G23" s="30">
        <v>-242.64</v>
      </c>
      <c r="H23" s="30">
        <v>0</v>
      </c>
      <c r="I23" s="30">
        <v>0</v>
      </c>
      <c r="J23" s="30">
        <v>0</v>
      </c>
      <c r="K23" s="30">
        <f t="shared" si="3"/>
        <v>-360.09999999999997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-338021.36000000004</v>
      </c>
      <c r="C27" s="30">
        <f t="shared" si="6"/>
        <v>-95943.07</v>
      </c>
      <c r="D27" s="30">
        <f t="shared" si="6"/>
        <v>-187203.72000000003</v>
      </c>
      <c r="E27" s="30">
        <f t="shared" si="6"/>
        <v>-330615.04</v>
      </c>
      <c r="F27" s="30">
        <f t="shared" si="6"/>
        <v>-56166</v>
      </c>
      <c r="G27" s="30">
        <f t="shared" si="6"/>
        <v>-356873.76</v>
      </c>
      <c r="H27" s="30">
        <f t="shared" si="6"/>
        <v>-97718.55</v>
      </c>
      <c r="I27" s="30">
        <f t="shared" si="6"/>
        <v>-176138.09</v>
      </c>
      <c r="J27" s="30">
        <f t="shared" si="6"/>
        <v>-50002.56999999999</v>
      </c>
      <c r="K27" s="30">
        <f aca="true" t="shared" si="7" ref="K27:K35">SUM(B27:J27)</f>
        <v>-1688682.1600000004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-336674.96</v>
      </c>
      <c r="C28" s="30">
        <f t="shared" si="8"/>
        <v>-95943.07</v>
      </c>
      <c r="D28" s="30">
        <f t="shared" si="8"/>
        <v>-166725.33000000002</v>
      </c>
      <c r="E28" s="30">
        <f t="shared" si="8"/>
        <v>-330021.04</v>
      </c>
      <c r="F28" s="30">
        <f t="shared" si="8"/>
        <v>-56126.4</v>
      </c>
      <c r="G28" s="30">
        <f t="shared" si="8"/>
        <v>-356517.36</v>
      </c>
      <c r="H28" s="30">
        <f t="shared" si="8"/>
        <v>-95342.55</v>
      </c>
      <c r="I28" s="30">
        <f t="shared" si="8"/>
        <v>-175781.69</v>
      </c>
      <c r="J28" s="30">
        <f t="shared" si="8"/>
        <v>-43994.979999999996</v>
      </c>
      <c r="K28" s="30">
        <f t="shared" si="7"/>
        <v>-1657127.3800000001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-76326.8</v>
      </c>
      <c r="C29" s="30">
        <f aca="true" t="shared" si="9" ref="C29:J29">-ROUND((C9)*$E$3,2)</f>
        <v>-72740.8</v>
      </c>
      <c r="D29" s="30">
        <f t="shared" si="9"/>
        <v>-80339.6</v>
      </c>
      <c r="E29" s="30">
        <f t="shared" si="9"/>
        <v>-45799.6</v>
      </c>
      <c r="F29" s="30">
        <f t="shared" si="9"/>
        <v>-56126.4</v>
      </c>
      <c r="G29" s="30">
        <f t="shared" si="9"/>
        <v>-34852.4</v>
      </c>
      <c r="H29" s="30">
        <f t="shared" si="9"/>
        <v>-31570</v>
      </c>
      <c r="I29" s="30">
        <f t="shared" si="9"/>
        <v>-76260.8</v>
      </c>
      <c r="J29" s="30">
        <f t="shared" si="9"/>
        <v>-13292.4</v>
      </c>
      <c r="K29" s="30">
        <f t="shared" si="7"/>
        <v>-487308.80000000005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-28182</v>
      </c>
      <c r="C31" s="30">
        <v>-5310.8</v>
      </c>
      <c r="D31" s="30">
        <v>-9222.4</v>
      </c>
      <c r="E31" s="30">
        <v>-10991.2</v>
      </c>
      <c r="F31" s="26">
        <v>0</v>
      </c>
      <c r="G31" s="30">
        <v>-11840.4</v>
      </c>
      <c r="H31" s="30">
        <v>-3323.64</v>
      </c>
      <c r="I31" s="30">
        <v>-5186.72</v>
      </c>
      <c r="J31" s="30">
        <v>-1600.12</v>
      </c>
      <c r="K31" s="30">
        <f t="shared" si="7"/>
        <v>-75657.28</v>
      </c>
      <c r="L31"/>
      <c r="M31"/>
      <c r="N31"/>
    </row>
    <row r="32" spans="1:14" ht="16.5" customHeight="1">
      <c r="A32" s="25" t="s">
        <v>21</v>
      </c>
      <c r="B32" s="30">
        <v>-232166.16</v>
      </c>
      <c r="C32" s="30">
        <v>-17891.47</v>
      </c>
      <c r="D32" s="30">
        <v>-77163.33</v>
      </c>
      <c r="E32" s="30">
        <v>-273230.24</v>
      </c>
      <c r="F32" s="26">
        <v>0</v>
      </c>
      <c r="G32" s="30">
        <v>-309824.56</v>
      </c>
      <c r="H32" s="30">
        <v>-60448.91</v>
      </c>
      <c r="I32" s="30">
        <v>-94334.17</v>
      </c>
      <c r="J32" s="30">
        <v>-29102.46</v>
      </c>
      <c r="K32" s="30">
        <f t="shared" si="7"/>
        <v>-1094161.3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-1346.4</v>
      </c>
      <c r="C33" s="27">
        <f t="shared" si="10"/>
        <v>0</v>
      </c>
      <c r="D33" s="27">
        <f t="shared" si="10"/>
        <v>-20478.39</v>
      </c>
      <c r="E33" s="27">
        <f t="shared" si="10"/>
        <v>-594</v>
      </c>
      <c r="F33" s="27">
        <f t="shared" si="10"/>
        <v>-39.6</v>
      </c>
      <c r="G33" s="27">
        <f t="shared" si="10"/>
        <v>-356.4</v>
      </c>
      <c r="H33" s="27">
        <f t="shared" si="10"/>
        <v>-2376</v>
      </c>
      <c r="I33" s="27">
        <f t="shared" si="10"/>
        <v>-356.4</v>
      </c>
      <c r="J33" s="27">
        <f t="shared" si="10"/>
        <v>-6007.59</v>
      </c>
      <c r="K33" s="30">
        <f t="shared" si="7"/>
        <v>-31554.780000000002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-1346.4</v>
      </c>
      <c r="C36" s="17">
        <v>0</v>
      </c>
      <c r="D36" s="17">
        <v>0</v>
      </c>
      <c r="E36" s="17">
        <v>-594</v>
      </c>
      <c r="F36" s="17">
        <v>-39.6</v>
      </c>
      <c r="G36" s="17">
        <v>-356.4</v>
      </c>
      <c r="H36" s="17">
        <v>-2376</v>
      </c>
      <c r="I36" s="17">
        <v>-356.4</v>
      </c>
      <c r="J36" s="17">
        <v>-79.2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893597.8999999999</v>
      </c>
      <c r="C47" s="27">
        <f aca="true" t="shared" si="11" ref="C47:J47">IF(C17+C27+C48&lt;0,0,C17+C27+C48)</f>
        <v>1056242.1399999997</v>
      </c>
      <c r="D47" s="27">
        <f t="shared" si="11"/>
        <v>1174987.4</v>
      </c>
      <c r="E47" s="27">
        <f t="shared" si="11"/>
        <v>492086.7199999999</v>
      </c>
      <c r="F47" s="27">
        <f t="shared" si="11"/>
        <v>805912.39</v>
      </c>
      <c r="G47" s="27">
        <f t="shared" si="11"/>
        <v>593518.62</v>
      </c>
      <c r="H47" s="27">
        <f t="shared" si="11"/>
        <v>745042.3200000001</v>
      </c>
      <c r="I47" s="27">
        <f t="shared" si="11"/>
        <v>998142.2500000001</v>
      </c>
      <c r="J47" s="27">
        <f t="shared" si="11"/>
        <v>376625.71</v>
      </c>
      <c r="K47" s="20">
        <f>SUM(B47:J47)</f>
        <v>7136155.449999999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893597.9</v>
      </c>
      <c r="C53" s="10">
        <f t="shared" si="13"/>
        <v>1056242.14</v>
      </c>
      <c r="D53" s="10">
        <f t="shared" si="13"/>
        <v>1174987.39</v>
      </c>
      <c r="E53" s="10">
        <f t="shared" si="13"/>
        <v>492086.73</v>
      </c>
      <c r="F53" s="10">
        <f t="shared" si="13"/>
        <v>805912.38</v>
      </c>
      <c r="G53" s="10">
        <f t="shared" si="13"/>
        <v>593518.62</v>
      </c>
      <c r="H53" s="10">
        <f t="shared" si="13"/>
        <v>745042.32</v>
      </c>
      <c r="I53" s="10">
        <f>SUM(I54:I66)</f>
        <v>998142.25</v>
      </c>
      <c r="J53" s="10">
        <f t="shared" si="13"/>
        <v>376625.7</v>
      </c>
      <c r="K53" s="5">
        <f>SUM(K54:K66)</f>
        <v>7136155.430000001</v>
      </c>
      <c r="L53" s="9"/>
    </row>
    <row r="54" spans="1:11" ht="16.5" customHeight="1">
      <c r="A54" s="7" t="s">
        <v>60</v>
      </c>
      <c r="B54" s="8">
        <v>779664.17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779664.17</v>
      </c>
    </row>
    <row r="55" spans="1:11" ht="16.5" customHeight="1">
      <c r="A55" s="7" t="s">
        <v>61</v>
      </c>
      <c r="B55" s="8">
        <v>113933.73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113933.73</v>
      </c>
    </row>
    <row r="56" spans="1:11" ht="16.5" customHeight="1">
      <c r="A56" s="7" t="s">
        <v>4</v>
      </c>
      <c r="B56" s="6">
        <v>0</v>
      </c>
      <c r="C56" s="8">
        <v>1056242.14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1056242.14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1174987.39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1174987.39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492086.73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492086.73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805912.38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805912.38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593518.62</v>
      </c>
      <c r="H60" s="6">
        <v>0</v>
      </c>
      <c r="I60" s="6">
        <v>0</v>
      </c>
      <c r="J60" s="6">
        <v>0</v>
      </c>
      <c r="K60" s="5">
        <f t="shared" si="14"/>
        <v>593518.62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745042.32</v>
      </c>
      <c r="I61" s="6">
        <v>0</v>
      </c>
      <c r="J61" s="6">
        <v>0</v>
      </c>
      <c r="K61" s="5">
        <f t="shared" si="14"/>
        <v>745042.32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389075.85</v>
      </c>
      <c r="J63" s="6">
        <v>0</v>
      </c>
      <c r="K63" s="5">
        <f t="shared" si="14"/>
        <v>389075.85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609066.4</v>
      </c>
      <c r="J64" s="6">
        <v>0</v>
      </c>
      <c r="K64" s="5">
        <f t="shared" si="14"/>
        <v>609066.4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376625.7</v>
      </c>
      <c r="K65" s="5">
        <f t="shared" si="14"/>
        <v>376625.7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2021-02-17T19:06:32Z</dcterms:modified>
  <cp:category/>
  <cp:version/>
  <cp:contentType/>
  <cp:contentStatus/>
</cp:coreProperties>
</file>