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<sst xmlns="http://schemas.openxmlformats.org/spreadsheetml/2006/main" count="74" uniqueCount="73">
  <si>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</si>
  <si>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</si>
  <si>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</si>
  <si>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</si>
  <si>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</si>
  <si>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</si>
  <si>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</si>
  <si>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</si>
  <si>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</si>
  <si>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</si>
  <si>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</si>
  <si>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</si>
  <si>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</si>
  <si>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</si>
  <si>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</si>
  <si>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</si>
  <si>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</si>
  <si>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</si>
  <si>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</si>
  <si>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</si>
  <si>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</si>
  <si>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</si>
  <si>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</si>
  <si>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</si>
  <si>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</si>
  <si>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</si>
  <si>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</si>
  <si>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</si>
  <si>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</si>
  <si>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</si>
  <si>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</si>
  <si>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</si>
  <si>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</si>
  <si>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</si>
  <si>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</si>
  <si>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</si>
  <si>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</si>
  <si>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</si>
  <si>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</si>
  <si>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</si>
  <si>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</si>
  <si>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</si>
  <si>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</si>
  <si>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</si>
  <si>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</si>
  <si>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</si>
  <si>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</si>
  <si>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</si>
  <si>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</si>
  <si>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</si>
  <si>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</si>
  <si>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</si>
  <si>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</si>
  <si>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</si>
  <si>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</si>
  <si>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</si>
  <si>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</si>
  <si>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</si>
  <si>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</si>
  <si>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</si>
  <si>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</si>
  <si>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</si>
  <si>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</si>
  <si>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</si>
  <si>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</si>
  <si>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</si>
  <si>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</si>
  <si>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</si>
  <si>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</si>
  <si>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</si>
  <si>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</si>
  <si>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</si>
  <si>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08/02/21 - VENCIMENTO 17/02/21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</si>
</sst>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245810</v>
      </c>
      <c r="C7" s="47">
        <f t="shared" si="0"/>
        <v>211831</v>
      </c>
      <c r="D7" s="47">
        <f t="shared" si="0"/>
        <v>273351</v>
      </c>
      <c r="E7" s="47">
        <f t="shared" si="0"/>
        <v>144572</v>
      </c>
      <c r="F7" s="47">
        <f t="shared" si="0"/>
        <v>169897</v>
      </c>
      <c r="G7" s="47">
        <f t="shared" si="0"/>
        <v>190598</v>
      </c>
      <c r="H7" s="47">
        <f t="shared" si="0"/>
        <v>219775</v>
      </c>
      <c r="I7" s="47">
        <f t="shared" si="0"/>
        <v>281467</v>
      </c>
      <c r="J7" s="47">
        <f t="shared" si="0"/>
        <v>83798</v>
      </c>
      <c r="K7" s="47">
        <f t="shared" si="0"/>
        <v>1821099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18449</v>
      </c>
      <c r="C8" s="45">
        <f t="shared" si="1"/>
        <v>18059</v>
      </c>
      <c r="D8" s="45">
        <f t="shared" si="1"/>
        <v>19470</v>
      </c>
      <c r="E8" s="45">
        <f t="shared" si="1"/>
        <v>11220</v>
      </c>
      <c r="F8" s="45">
        <f t="shared" si="1"/>
        <v>13410</v>
      </c>
      <c r="G8" s="45">
        <f t="shared" si="1"/>
        <v>8826</v>
      </c>
      <c r="H8" s="45">
        <f t="shared" si="1"/>
        <v>8168</v>
      </c>
      <c r="I8" s="45">
        <f t="shared" si="1"/>
        <v>18777</v>
      </c>
      <c r="J8" s="45">
        <f t="shared" si="1"/>
        <v>3179</v>
      </c>
      <c r="K8" s="38">
        <f>SUM(B8:J8)</f>
        <v>119558</v>
      </c>
      <c r="L8"/>
      <c r="M8"/>
      <c r="N8"/>
    </row>
    <row r="9" spans="1:14" ht="16.5" customHeight="1">
      <c r="A9" s="22" t="s">
        <v>35</v>
      </c>
      <c r="B9" s="45">
        <v>18430</v>
      </c>
      <c r="C9" s="45">
        <v>18057</v>
      </c>
      <c r="D9" s="45">
        <v>19467</v>
      </c>
      <c r="E9" s="45">
        <v>11189</v>
      </c>
      <c r="F9" s="45">
        <v>13404</v>
      </c>
      <c r="G9" s="45">
        <v>8821</v>
      </c>
      <c r="H9" s="45">
        <v>8168</v>
      </c>
      <c r="I9" s="45">
        <v>18733</v>
      </c>
      <c r="J9" s="45">
        <v>3179</v>
      </c>
      <c r="K9" s="38">
        <f>SUM(B9:J9)</f>
        <v>119448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2</v>
      </c>
      <c r="D10" s="45">
        <v>3</v>
      </c>
      <c r="E10" s="45">
        <v>31</v>
      </c>
      <c r="F10" s="45">
        <v>6</v>
      </c>
      <c r="G10" s="45">
        <v>5</v>
      </c>
      <c r="H10" s="45">
        <v>0</v>
      </c>
      <c r="I10" s="45">
        <v>44</v>
      </c>
      <c r="J10" s="45">
        <v>0</v>
      </c>
      <c r="K10" s="38">
        <f>SUM(B10:J10)</f>
        <v>110</v>
      </c>
      <c r="L10"/>
      <c r="M10"/>
      <c r="N10"/>
    </row>
    <row r="11" spans="1:14" ht="16.5" customHeight="1">
      <c r="A11" s="44" t="s">
        <v>33</v>
      </c>
      <c r="B11" s="43">
        <v>227361</v>
      </c>
      <c r="C11" s="43">
        <v>193772</v>
      </c>
      <c r="D11" s="43">
        <v>253881</v>
      </c>
      <c r="E11" s="43">
        <v>133352</v>
      </c>
      <c r="F11" s="43">
        <v>156487</v>
      </c>
      <c r="G11" s="43">
        <v>181772</v>
      </c>
      <c r="H11" s="43">
        <v>211607</v>
      </c>
      <c r="I11" s="43">
        <v>262690</v>
      </c>
      <c r="J11" s="43">
        <v>80619</v>
      </c>
      <c r="K11" s="38">
        <f>SUM(B11:J11)</f>
        <v>1701541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1.442842313438765</v>
      </c>
      <c r="C15" s="39">
        <v>1.438265548709164</v>
      </c>
      <c r="D15" s="39">
        <v>1.194674975273307</v>
      </c>
      <c r="E15" s="39">
        <v>1.547492903527283</v>
      </c>
      <c r="F15" s="39">
        <v>1.315810014957659</v>
      </c>
      <c r="G15" s="39">
        <v>1.272504890939755</v>
      </c>
      <c r="H15" s="39">
        <v>1.240319732503473</v>
      </c>
      <c r="I15" s="39">
        <v>1.299864070466418</v>
      </c>
      <c r="J15" s="39">
        <v>1.444765514621293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1226322.3800000001</v>
      </c>
      <c r="C17" s="36">
        <f aca="true" t="shared" si="2" ref="C17:J17">C18+C19+C20+C21+C22+C23+C24</f>
        <v>1150578.15</v>
      </c>
      <c r="D17" s="36">
        <f t="shared" si="2"/>
        <v>1353246.79</v>
      </c>
      <c r="E17" s="36">
        <f t="shared" si="2"/>
        <v>818134.99</v>
      </c>
      <c r="F17" s="36">
        <f t="shared" si="2"/>
        <v>860756.1599999999</v>
      </c>
      <c r="G17" s="36">
        <f t="shared" si="2"/>
        <v>936695.1799999998</v>
      </c>
      <c r="H17" s="36">
        <f t="shared" si="2"/>
        <v>841526.78</v>
      </c>
      <c r="I17" s="36">
        <f t="shared" si="2"/>
        <v>1166904.98</v>
      </c>
      <c r="J17" s="36">
        <f t="shared" si="2"/>
        <v>421062.2200000001</v>
      </c>
      <c r="K17" s="36">
        <f aca="true" t="shared" si="3" ref="K17:K24">SUM(B17:J17)</f>
        <v>8775227.63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825085.85</v>
      </c>
      <c r="C18" s="30">
        <f t="shared" si="4"/>
        <v>780512.5</v>
      </c>
      <c r="D18" s="30">
        <f t="shared" si="4"/>
        <v>1115682.11</v>
      </c>
      <c r="E18" s="30">
        <f t="shared" si="4"/>
        <v>513722.14</v>
      </c>
      <c r="F18" s="30">
        <f t="shared" si="4"/>
        <v>638438.95</v>
      </c>
      <c r="G18" s="30">
        <f t="shared" si="4"/>
        <v>724177.1</v>
      </c>
      <c r="H18" s="30">
        <f t="shared" si="4"/>
        <v>665632.54</v>
      </c>
      <c r="I18" s="30">
        <f t="shared" si="4"/>
        <v>860529.06</v>
      </c>
      <c r="J18" s="30">
        <f t="shared" si="4"/>
        <v>290267.89</v>
      </c>
      <c r="K18" s="30">
        <f t="shared" si="3"/>
        <v>6414048.14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365382.93</v>
      </c>
      <c r="C19" s="30">
        <f t="shared" si="5"/>
        <v>342071.74</v>
      </c>
      <c r="D19" s="30">
        <f t="shared" si="5"/>
        <v>217195.39</v>
      </c>
      <c r="E19" s="30">
        <f t="shared" si="5"/>
        <v>281259.23</v>
      </c>
      <c r="F19" s="30">
        <f t="shared" si="5"/>
        <v>201625.41</v>
      </c>
      <c r="G19" s="30">
        <f t="shared" si="5"/>
        <v>197341.8</v>
      </c>
      <c r="H19" s="30">
        <f t="shared" si="5"/>
        <v>159964.63</v>
      </c>
      <c r="I19" s="30">
        <f t="shared" si="5"/>
        <v>258041.75</v>
      </c>
      <c r="J19" s="30">
        <f t="shared" si="5"/>
        <v>129101.15</v>
      </c>
      <c r="K19" s="30">
        <f t="shared" si="3"/>
        <v>2151984.03</v>
      </c>
      <c r="L19"/>
      <c r="M19"/>
      <c r="N19"/>
    </row>
    <row r="20" spans="1:14" ht="16.5" customHeight="1">
      <c r="A20" s="18" t="s">
        <v>28</v>
      </c>
      <c r="B20" s="30">
        <v>34721.04</v>
      </c>
      <c r="C20" s="30">
        <v>25024.03</v>
      </c>
      <c r="D20" s="30">
        <v>21669.76</v>
      </c>
      <c r="E20" s="30">
        <v>22010.75</v>
      </c>
      <c r="F20" s="30">
        <v>22627.57</v>
      </c>
      <c r="G20" s="30">
        <v>19662.72</v>
      </c>
      <c r="H20" s="30">
        <v>23748.12</v>
      </c>
      <c r="I20" s="30">
        <v>45364.29</v>
      </c>
      <c r="J20" s="30">
        <v>10777.28</v>
      </c>
      <c r="K20" s="30">
        <f t="shared" si="3"/>
        <v>225605.56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-352.38</v>
      </c>
      <c r="C23" s="30">
        <v>0</v>
      </c>
      <c r="D23" s="30">
        <v>0</v>
      </c>
      <c r="E23" s="30">
        <v>0</v>
      </c>
      <c r="F23" s="30">
        <v>0</v>
      </c>
      <c r="G23" s="30">
        <v>-727.92</v>
      </c>
      <c r="H23" s="30">
        <v>0</v>
      </c>
      <c r="I23" s="30">
        <v>0</v>
      </c>
      <c r="J23" s="30">
        <v>0</v>
      </c>
      <c r="K23" s="30">
        <f t="shared" si="3"/>
        <v>-1080.3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-141842.2</v>
      </c>
      <c r="C27" s="30">
        <f t="shared" si="6"/>
        <v>-88011.65</v>
      </c>
      <c r="D27" s="30">
        <f t="shared" si="6"/>
        <v>-126918.21</v>
      </c>
      <c r="E27" s="30">
        <f t="shared" si="6"/>
        <v>-111200.7</v>
      </c>
      <c r="F27" s="30">
        <f t="shared" si="6"/>
        <v>-58977.6</v>
      </c>
      <c r="G27" s="30">
        <f t="shared" si="6"/>
        <v>-106912.78</v>
      </c>
      <c r="H27" s="30">
        <f t="shared" si="6"/>
        <v>-50076.9</v>
      </c>
      <c r="I27" s="30">
        <f t="shared" si="6"/>
        <v>-104487.93</v>
      </c>
      <c r="J27" s="30">
        <f t="shared" si="6"/>
        <v>-26722.43</v>
      </c>
      <c r="K27" s="30">
        <f aca="true" t="shared" si="7" ref="K27:K35">SUM(B27:J27)</f>
        <v>-815150.4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-141842.2</v>
      </c>
      <c r="C28" s="30">
        <f t="shared" si="8"/>
        <v>-88011.65</v>
      </c>
      <c r="D28" s="30">
        <f t="shared" si="8"/>
        <v>-106439.82</v>
      </c>
      <c r="E28" s="30">
        <f t="shared" si="8"/>
        <v>-111200.7</v>
      </c>
      <c r="F28" s="30">
        <f t="shared" si="8"/>
        <v>-58977.6</v>
      </c>
      <c r="G28" s="30">
        <f t="shared" si="8"/>
        <v>-106912.78</v>
      </c>
      <c r="H28" s="30">
        <f t="shared" si="8"/>
        <v>-50076.9</v>
      </c>
      <c r="I28" s="30">
        <f t="shared" si="8"/>
        <v>-104487.93</v>
      </c>
      <c r="J28" s="30">
        <f t="shared" si="8"/>
        <v>-20794.04</v>
      </c>
      <c r="K28" s="30">
        <f t="shared" si="7"/>
        <v>-788743.6200000001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-81092</v>
      </c>
      <c r="C29" s="30">
        <f aca="true" t="shared" si="9" ref="C29:J29">-ROUND((C9)*$E$3,2)</f>
        <v>-79450.8</v>
      </c>
      <c r="D29" s="30">
        <f t="shared" si="9"/>
        <v>-85654.8</v>
      </c>
      <c r="E29" s="30">
        <f t="shared" si="9"/>
        <v>-49231.6</v>
      </c>
      <c r="F29" s="30">
        <f t="shared" si="9"/>
        <v>-58977.6</v>
      </c>
      <c r="G29" s="30">
        <f t="shared" si="9"/>
        <v>-38812.4</v>
      </c>
      <c r="H29" s="30">
        <f t="shared" si="9"/>
        <v>-35939.2</v>
      </c>
      <c r="I29" s="30">
        <f t="shared" si="9"/>
        <v>-82425.2</v>
      </c>
      <c r="J29" s="30">
        <f t="shared" si="9"/>
        <v>-13987.6</v>
      </c>
      <c r="K29" s="30">
        <f t="shared" si="7"/>
        <v>-525571.2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-7229.2</v>
      </c>
      <c r="C31" s="30">
        <v>-1786.4</v>
      </c>
      <c r="D31" s="30">
        <v>-2371.6</v>
      </c>
      <c r="E31" s="30">
        <v>-2217.6</v>
      </c>
      <c r="F31" s="26">
        <v>0</v>
      </c>
      <c r="G31" s="30">
        <v>-3572.8</v>
      </c>
      <c r="H31" s="30">
        <v>-877.01</v>
      </c>
      <c r="I31" s="30">
        <v>-1368.61</v>
      </c>
      <c r="J31" s="30">
        <v>-422.23</v>
      </c>
      <c r="K31" s="30">
        <f t="shared" si="7"/>
        <v>-19845.45</v>
      </c>
      <c r="L31"/>
      <c r="M31"/>
      <c r="N31"/>
    </row>
    <row r="32" spans="1:14" ht="16.5" customHeight="1">
      <c r="A32" s="25" t="s">
        <v>21</v>
      </c>
      <c r="B32" s="30">
        <v>-53521</v>
      </c>
      <c r="C32" s="30">
        <v>-6774.45</v>
      </c>
      <c r="D32" s="30">
        <v>-18413.42</v>
      </c>
      <c r="E32" s="30">
        <v>-59751.5</v>
      </c>
      <c r="F32" s="26">
        <v>0</v>
      </c>
      <c r="G32" s="30">
        <v>-64527.58</v>
      </c>
      <c r="H32" s="30">
        <v>-13260.69</v>
      </c>
      <c r="I32" s="30">
        <v>-20694.12</v>
      </c>
      <c r="J32" s="30">
        <v>-6384.21</v>
      </c>
      <c r="K32" s="30">
        <f t="shared" si="7"/>
        <v>-243326.97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1084480.1800000002</v>
      </c>
      <c r="C47" s="27">
        <f aca="true" t="shared" si="11" ref="C47:J47">IF(C17+C27+C48&lt;0,0,C17+C27+C48)</f>
        <v>1062566.5</v>
      </c>
      <c r="D47" s="27">
        <f t="shared" si="11"/>
        <v>1226328.58</v>
      </c>
      <c r="E47" s="27">
        <f t="shared" si="11"/>
        <v>706934.29</v>
      </c>
      <c r="F47" s="27">
        <f t="shared" si="11"/>
        <v>801778.5599999999</v>
      </c>
      <c r="G47" s="27">
        <f t="shared" si="11"/>
        <v>829782.3999999998</v>
      </c>
      <c r="H47" s="27">
        <f t="shared" si="11"/>
        <v>791449.88</v>
      </c>
      <c r="I47" s="27">
        <f t="shared" si="11"/>
        <v>1062417.05</v>
      </c>
      <c r="J47" s="27">
        <f t="shared" si="11"/>
        <v>394339.7900000001</v>
      </c>
      <c r="K47" s="20">
        <f>SUM(B47:J47)</f>
        <v>7960077.2299999995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1084480.17</v>
      </c>
      <c r="C53" s="10">
        <f t="shared" si="13"/>
        <v>1062566.5</v>
      </c>
      <c r="D53" s="10">
        <f t="shared" si="13"/>
        <v>1226328.58</v>
      </c>
      <c r="E53" s="10">
        <f t="shared" si="13"/>
        <v>706934.29</v>
      </c>
      <c r="F53" s="10">
        <f t="shared" si="13"/>
        <v>801778.56</v>
      </c>
      <c r="G53" s="10">
        <f t="shared" si="13"/>
        <v>829782.4</v>
      </c>
      <c r="H53" s="10">
        <f t="shared" si="13"/>
        <v>791449.89</v>
      </c>
      <c r="I53" s="10">
        <f>SUM(I54:I66)</f>
        <v>1062417.0499999998</v>
      </c>
      <c r="J53" s="10">
        <f t="shared" si="13"/>
        <v>394339.79</v>
      </c>
      <c r="K53" s="5">
        <f>SUM(K54:K66)</f>
        <v>7960077.2299999995</v>
      </c>
      <c r="L53" s="9"/>
    </row>
    <row r="54" spans="1:11" ht="16.5" customHeight="1">
      <c r="A54" s="7" t="s">
        <v>60</v>
      </c>
      <c r="B54" s="8">
        <v>948052.56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948052.56</v>
      </c>
    </row>
    <row r="55" spans="1:11" ht="16.5" customHeight="1">
      <c r="A55" s="7" t="s">
        <v>61</v>
      </c>
      <c r="B55" s="8">
        <v>136427.61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136427.61</v>
      </c>
    </row>
    <row r="56" spans="1:11" ht="16.5" customHeight="1">
      <c r="A56" s="7" t="s">
        <v>4</v>
      </c>
      <c r="B56" s="6">
        <v>0</v>
      </c>
      <c r="C56" s="8">
        <v>1062566.5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1062566.5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1226328.58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1226328.58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706934.29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706934.29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801778.56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801778.56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829782.4</v>
      </c>
      <c r="H60" s="6">
        <v>0</v>
      </c>
      <c r="I60" s="6">
        <v>0</v>
      </c>
      <c r="J60" s="6">
        <v>0</v>
      </c>
      <c r="K60" s="5">
        <f t="shared" si="14"/>
        <v>829782.4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791449.89</v>
      </c>
      <c r="I61" s="6">
        <v>0</v>
      </c>
      <c r="J61" s="6">
        <v>0</v>
      </c>
      <c r="K61" s="5">
        <f t="shared" si="14"/>
        <v>791449.89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382788.86</v>
      </c>
      <c r="J63" s="6">
        <v>0</v>
      </c>
      <c r="K63" s="5">
        <f t="shared" si="14"/>
        <v>382788.86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679628.19</v>
      </c>
      <c r="J64" s="6">
        <v>0</v>
      </c>
      <c r="K64" s="5">
        <f t="shared" si="14"/>
        <v>679628.19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394339.79</v>
      </c>
      <c r="K65" s="5">
        <f t="shared" si="14"/>
        <v>394339.79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2021-02-12T18:12:16Z</dcterms:modified>
  <cp:category/>
  <cp:version/>
  <cp:contentType/>
  <cp:contentStatus/>
</cp:coreProperties>
</file>