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<sst xmlns="http://schemas.openxmlformats.org/spreadsheetml/2006/main" count="74" uniqueCount="73">
  <si>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</si>
  <si>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</si>
  <si>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</si>
  <si>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</si>
  <si>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</si>
  <si>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</si>
  <si>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</si>
  <si>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</si>
  <si>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</si>
  <si>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</si>
  <si>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</si>
  <si>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</si>
  <si>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</si>
  <si>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</si>
  <si>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</si>
  <si>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</si>
  <si>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</si>
  <si>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</si>
  <si>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</si>
  <si>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</si>
  <si>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</si>
  <si>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</si>
  <si>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</si>
  <si>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</si>
  <si>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</si>
  <si>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</si>
  <si>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</si>
  <si>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</si>
  <si>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</si>
  <si>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</si>
  <si>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</si>
  <si>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</si>
  <si>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</si>
  <si>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</si>
  <si>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</si>
  <si>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</si>
  <si>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</si>
  <si>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</si>
  <si>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</si>
  <si>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</si>
  <si>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</si>
  <si>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</si>
  <si>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</si>
  <si>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</si>
  <si>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</si>
  <si>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</si>
  <si>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</si>
  <si>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</si>
  <si>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</si>
  <si>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</si>
  <si>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</si>
  <si>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</si>
  <si>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</si>
  <si>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</si>
  <si>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</si>
  <si>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</si>
  <si>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</si>
  <si>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</si>
  <si>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</si>
  <si>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</si>
  <si>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</si>
  <si>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</si>
  <si>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</si>
  <si>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</si>
  <si>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</si>
  <si>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</si>
  <si>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</si>
  <si>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</si>
  <si>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</si>
  <si>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</si>
  <si>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</si>
  <si>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</si>
  <si>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07/02/21 - VENCIMENTO 12/02/21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</si>
</sst>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69320</v>
      </c>
      <c r="C7" s="47">
        <f t="shared" si="0"/>
        <v>54192</v>
      </c>
      <c r="D7" s="47">
        <f t="shared" si="0"/>
        <v>80595</v>
      </c>
      <c r="E7" s="47">
        <f t="shared" si="0"/>
        <v>38557</v>
      </c>
      <c r="F7" s="47">
        <f t="shared" si="0"/>
        <v>58007</v>
      </c>
      <c r="G7" s="47">
        <f t="shared" si="0"/>
        <v>62666</v>
      </c>
      <c r="H7" s="47">
        <f t="shared" si="0"/>
        <v>76467</v>
      </c>
      <c r="I7" s="47">
        <f t="shared" si="0"/>
        <v>91110</v>
      </c>
      <c r="J7" s="47">
        <f t="shared" si="0"/>
        <v>19210</v>
      </c>
      <c r="K7" s="47">
        <f t="shared" si="0"/>
        <v>550124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6643</v>
      </c>
      <c r="C8" s="45">
        <f t="shared" si="1"/>
        <v>6129</v>
      </c>
      <c r="D8" s="45">
        <f t="shared" si="1"/>
        <v>7816</v>
      </c>
      <c r="E8" s="45">
        <f t="shared" si="1"/>
        <v>3995</v>
      </c>
      <c r="F8" s="45">
        <f t="shared" si="1"/>
        <v>5418</v>
      </c>
      <c r="G8" s="45">
        <f t="shared" si="1"/>
        <v>3747</v>
      </c>
      <c r="H8" s="45">
        <f t="shared" si="1"/>
        <v>3790</v>
      </c>
      <c r="I8" s="45">
        <f t="shared" si="1"/>
        <v>6896</v>
      </c>
      <c r="J8" s="45">
        <f t="shared" si="1"/>
        <v>746</v>
      </c>
      <c r="K8" s="38">
        <f>SUM(B8:J8)</f>
        <v>45180</v>
      </c>
      <c r="L8"/>
      <c r="M8"/>
      <c r="N8"/>
    </row>
    <row r="9" spans="1:14" ht="16.5" customHeight="1">
      <c r="A9" s="22" t="s">
        <v>35</v>
      </c>
      <c r="B9" s="45">
        <v>6636</v>
      </c>
      <c r="C9" s="45">
        <v>6129</v>
      </c>
      <c r="D9" s="45">
        <v>7816</v>
      </c>
      <c r="E9" s="45">
        <v>3981</v>
      </c>
      <c r="F9" s="45">
        <v>5413</v>
      </c>
      <c r="G9" s="45">
        <v>3745</v>
      </c>
      <c r="H9" s="45">
        <v>3790</v>
      </c>
      <c r="I9" s="45">
        <v>6887</v>
      </c>
      <c r="J9" s="45">
        <v>746</v>
      </c>
      <c r="K9" s="38">
        <f>SUM(B9:J9)</f>
        <v>45143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0</v>
      </c>
      <c r="D10" s="45">
        <v>0</v>
      </c>
      <c r="E10" s="45">
        <v>14</v>
      </c>
      <c r="F10" s="45">
        <v>5</v>
      </c>
      <c r="G10" s="45">
        <v>2</v>
      </c>
      <c r="H10" s="45">
        <v>0</v>
      </c>
      <c r="I10" s="45">
        <v>9</v>
      </c>
      <c r="J10" s="45">
        <v>0</v>
      </c>
      <c r="K10" s="38">
        <f>SUM(B10:J10)</f>
        <v>37</v>
      </c>
      <c r="L10"/>
      <c r="M10"/>
      <c r="N10"/>
    </row>
    <row r="11" spans="1:14" ht="16.5" customHeight="1">
      <c r="A11" s="44" t="s">
        <v>33</v>
      </c>
      <c r="B11" s="43">
        <v>62677</v>
      </c>
      <c r="C11" s="43">
        <v>48063</v>
      </c>
      <c r="D11" s="43">
        <v>72779</v>
      </c>
      <c r="E11" s="43">
        <v>34562</v>
      </c>
      <c r="F11" s="43">
        <v>52589</v>
      </c>
      <c r="G11" s="43">
        <v>58919</v>
      </c>
      <c r="H11" s="43">
        <v>72677</v>
      </c>
      <c r="I11" s="43">
        <v>84214</v>
      </c>
      <c r="J11" s="43">
        <v>18464</v>
      </c>
      <c r="K11" s="38">
        <f>SUM(B11:J11)</f>
        <v>504944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1.363319582754293</v>
      </c>
      <c r="C15" s="39">
        <v>1.437746670557611</v>
      </c>
      <c r="D15" s="39">
        <v>1.160793555891966</v>
      </c>
      <c r="E15" s="39">
        <v>1.442188280017017</v>
      </c>
      <c r="F15" s="39">
        <v>1.260336856891678</v>
      </c>
      <c r="G15" s="39">
        <v>1.210649790533915</v>
      </c>
      <c r="H15" s="39">
        <v>1.18433282923609</v>
      </c>
      <c r="I15" s="39">
        <v>1.24141599176932</v>
      </c>
      <c r="J15" s="39">
        <v>1.354593528308377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332414.04000000004</v>
      </c>
      <c r="C17" s="36">
        <f aca="true" t="shared" si="2" ref="C17:J17">C18+C19+C20+C21+C22+C23+C24</f>
        <v>306559.38</v>
      </c>
      <c r="D17" s="36">
        <f t="shared" si="2"/>
        <v>392628.58</v>
      </c>
      <c r="E17" s="36">
        <f t="shared" si="2"/>
        <v>210708.74</v>
      </c>
      <c r="F17" s="36">
        <f t="shared" si="2"/>
        <v>284836.29</v>
      </c>
      <c r="G17" s="36">
        <f t="shared" si="2"/>
        <v>289512.89999999997</v>
      </c>
      <c r="H17" s="36">
        <f t="shared" si="2"/>
        <v>280238.9</v>
      </c>
      <c r="I17" s="36">
        <f t="shared" si="2"/>
        <v>372921.35</v>
      </c>
      <c r="J17" s="36">
        <f t="shared" si="2"/>
        <v>86428.11000000002</v>
      </c>
      <c r="K17" s="36">
        <f aca="true" t="shared" si="3" ref="K17:K24">SUM(B17:J17)</f>
        <v>2556248.29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232679.51</v>
      </c>
      <c r="C18" s="30">
        <f t="shared" si="4"/>
        <v>199675.84</v>
      </c>
      <c r="D18" s="30">
        <f t="shared" si="4"/>
        <v>328948.49</v>
      </c>
      <c r="E18" s="30">
        <f t="shared" si="4"/>
        <v>137008.44</v>
      </c>
      <c r="F18" s="30">
        <f t="shared" si="4"/>
        <v>217978.7</v>
      </c>
      <c r="G18" s="30">
        <f t="shared" si="4"/>
        <v>238099.47</v>
      </c>
      <c r="H18" s="30">
        <f t="shared" si="4"/>
        <v>231595.6</v>
      </c>
      <c r="I18" s="30">
        <f t="shared" si="4"/>
        <v>278550.6</v>
      </c>
      <c r="J18" s="30">
        <f t="shared" si="4"/>
        <v>66541.52</v>
      </c>
      <c r="K18" s="30">
        <f t="shared" si="3"/>
        <v>1931078.17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84537.02</v>
      </c>
      <c r="C19" s="30">
        <f t="shared" si="5"/>
        <v>87407.43</v>
      </c>
      <c r="D19" s="30">
        <f t="shared" si="5"/>
        <v>52892.8</v>
      </c>
      <c r="E19" s="30">
        <f t="shared" si="5"/>
        <v>60583.53</v>
      </c>
      <c r="F19" s="30">
        <f t="shared" si="5"/>
        <v>56747.89</v>
      </c>
      <c r="G19" s="30">
        <f t="shared" si="5"/>
        <v>50155.6</v>
      </c>
      <c r="H19" s="30">
        <f t="shared" si="5"/>
        <v>42690.67</v>
      </c>
      <c r="I19" s="30">
        <f t="shared" si="5"/>
        <v>67246.57</v>
      </c>
      <c r="J19" s="30">
        <f t="shared" si="5"/>
        <v>23595.19</v>
      </c>
      <c r="K19" s="30">
        <f t="shared" si="3"/>
        <v>525856.7</v>
      </c>
      <c r="L19"/>
      <c r="M19"/>
      <c r="N19"/>
    </row>
    <row r="20" spans="1:14" ht="16.5" customHeight="1">
      <c r="A20" s="18" t="s">
        <v>28</v>
      </c>
      <c r="B20" s="30">
        <v>13712.57</v>
      </c>
      <c r="C20" s="30">
        <v>16506.23</v>
      </c>
      <c r="D20" s="30">
        <v>12087.76</v>
      </c>
      <c r="E20" s="30">
        <v>11973.9</v>
      </c>
      <c r="F20" s="30">
        <v>12045.47</v>
      </c>
      <c r="G20" s="30">
        <v>6957.47</v>
      </c>
      <c r="H20" s="30">
        <v>13771.14</v>
      </c>
      <c r="I20" s="30">
        <v>24154.3</v>
      </c>
      <c r="J20" s="30">
        <v>5585.72</v>
      </c>
      <c r="K20" s="30">
        <f t="shared" si="3"/>
        <v>116794.56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-1941.12</v>
      </c>
      <c r="H23" s="30">
        <v>0</v>
      </c>
      <c r="I23" s="30">
        <v>0</v>
      </c>
      <c r="J23" s="30">
        <v>-210.22</v>
      </c>
      <c r="K23" s="30">
        <f t="shared" si="3"/>
        <v>-2151.3399999999997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-29198.4</v>
      </c>
      <c r="C27" s="30">
        <f t="shared" si="6"/>
        <v>-26967.6</v>
      </c>
      <c r="D27" s="30">
        <f t="shared" si="6"/>
        <v>-54868.79</v>
      </c>
      <c r="E27" s="30">
        <f t="shared" si="6"/>
        <v>-17516.4</v>
      </c>
      <c r="F27" s="30">
        <f t="shared" si="6"/>
        <v>-23817.2</v>
      </c>
      <c r="G27" s="30">
        <f t="shared" si="6"/>
        <v>-16478</v>
      </c>
      <c r="H27" s="30">
        <f t="shared" si="6"/>
        <v>-16676</v>
      </c>
      <c r="I27" s="30">
        <f t="shared" si="6"/>
        <v>-30302.8</v>
      </c>
      <c r="J27" s="30">
        <f t="shared" si="6"/>
        <v>-9210.79</v>
      </c>
      <c r="K27" s="30">
        <f aca="true" t="shared" si="7" ref="K27:K35">SUM(B27:J27)</f>
        <v>-225035.98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-29198.4</v>
      </c>
      <c r="C28" s="30">
        <f t="shared" si="8"/>
        <v>-26967.6</v>
      </c>
      <c r="D28" s="30">
        <f t="shared" si="8"/>
        <v>-34390.4</v>
      </c>
      <c r="E28" s="30">
        <f t="shared" si="8"/>
        <v>-17516.4</v>
      </c>
      <c r="F28" s="30">
        <f t="shared" si="8"/>
        <v>-23817.2</v>
      </c>
      <c r="G28" s="30">
        <f t="shared" si="8"/>
        <v>-16478</v>
      </c>
      <c r="H28" s="30">
        <f t="shared" si="8"/>
        <v>-16676</v>
      </c>
      <c r="I28" s="30">
        <f t="shared" si="8"/>
        <v>-30302.8</v>
      </c>
      <c r="J28" s="30">
        <f t="shared" si="8"/>
        <v>-3282.4</v>
      </c>
      <c r="K28" s="30">
        <f t="shared" si="7"/>
        <v>-198629.19999999998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-29198.4</v>
      </c>
      <c r="C29" s="30">
        <f aca="true" t="shared" si="9" ref="C29:J29">-ROUND((C9)*$E$3,2)</f>
        <v>-26967.6</v>
      </c>
      <c r="D29" s="30">
        <f t="shared" si="9"/>
        <v>-34390.4</v>
      </c>
      <c r="E29" s="30">
        <f t="shared" si="9"/>
        <v>-17516.4</v>
      </c>
      <c r="F29" s="30">
        <f t="shared" si="9"/>
        <v>-23817.2</v>
      </c>
      <c r="G29" s="30">
        <f t="shared" si="9"/>
        <v>-16478</v>
      </c>
      <c r="H29" s="30">
        <f t="shared" si="9"/>
        <v>-16676</v>
      </c>
      <c r="I29" s="30">
        <f t="shared" si="9"/>
        <v>-30302.8</v>
      </c>
      <c r="J29" s="30">
        <f t="shared" si="9"/>
        <v>-3282.4</v>
      </c>
      <c r="K29" s="30">
        <f t="shared" si="7"/>
        <v>-198629.19999999998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303215.64</v>
      </c>
      <c r="C47" s="27">
        <f aca="true" t="shared" si="11" ref="C47:J47">IF(C17+C27+C48&lt;0,0,C17+C27+C48)</f>
        <v>279591.78</v>
      </c>
      <c r="D47" s="27">
        <f t="shared" si="11"/>
        <v>337759.79000000004</v>
      </c>
      <c r="E47" s="27">
        <f t="shared" si="11"/>
        <v>193192.34</v>
      </c>
      <c r="F47" s="27">
        <f t="shared" si="11"/>
        <v>261019.08999999997</v>
      </c>
      <c r="G47" s="27">
        <f t="shared" si="11"/>
        <v>273034.89999999997</v>
      </c>
      <c r="H47" s="27">
        <f t="shared" si="11"/>
        <v>263562.9</v>
      </c>
      <c r="I47" s="27">
        <f t="shared" si="11"/>
        <v>342618.55</v>
      </c>
      <c r="J47" s="27">
        <f t="shared" si="11"/>
        <v>77217.32</v>
      </c>
      <c r="K47" s="20">
        <f>SUM(B47:J47)</f>
        <v>2331212.3099999996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303215.65</v>
      </c>
      <c r="C53" s="10">
        <f t="shared" si="13"/>
        <v>279591.79</v>
      </c>
      <c r="D53" s="10">
        <f t="shared" si="13"/>
        <v>337759.79</v>
      </c>
      <c r="E53" s="10">
        <f t="shared" si="13"/>
        <v>193192.34</v>
      </c>
      <c r="F53" s="10">
        <f t="shared" si="13"/>
        <v>261019.1</v>
      </c>
      <c r="G53" s="10">
        <f t="shared" si="13"/>
        <v>273034.9</v>
      </c>
      <c r="H53" s="10">
        <f t="shared" si="13"/>
        <v>263562.91</v>
      </c>
      <c r="I53" s="10">
        <f>SUM(I54:I66)</f>
        <v>342618.55</v>
      </c>
      <c r="J53" s="10">
        <f t="shared" si="13"/>
        <v>77217.32</v>
      </c>
      <c r="K53" s="5">
        <f>SUM(K54:K66)</f>
        <v>2331212.35</v>
      </c>
      <c r="L53" s="9"/>
    </row>
    <row r="54" spans="1:11" ht="16.5" customHeight="1">
      <c r="A54" s="7" t="s">
        <v>60</v>
      </c>
      <c r="B54" s="8">
        <v>264737.58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264737.58</v>
      </c>
    </row>
    <row r="55" spans="1:11" ht="16.5" customHeight="1">
      <c r="A55" s="7" t="s">
        <v>61</v>
      </c>
      <c r="B55" s="8">
        <v>38478.07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38478.07</v>
      </c>
    </row>
    <row r="56" spans="1:11" ht="16.5" customHeight="1">
      <c r="A56" s="7" t="s">
        <v>4</v>
      </c>
      <c r="B56" s="6">
        <v>0</v>
      </c>
      <c r="C56" s="8">
        <v>279591.79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279591.79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337759.79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337759.79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193192.34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193192.34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261019.1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261019.1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273034.9</v>
      </c>
      <c r="H60" s="6">
        <v>0</v>
      </c>
      <c r="I60" s="6">
        <v>0</v>
      </c>
      <c r="J60" s="6">
        <v>0</v>
      </c>
      <c r="K60" s="5">
        <f t="shared" si="14"/>
        <v>273034.9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263562.91</v>
      </c>
      <c r="I61" s="6">
        <v>0</v>
      </c>
      <c r="J61" s="6">
        <v>0</v>
      </c>
      <c r="K61" s="5">
        <f t="shared" si="14"/>
        <v>263562.91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114297.55</v>
      </c>
      <c r="J63" s="6">
        <v>0</v>
      </c>
      <c r="K63" s="5">
        <f t="shared" si="14"/>
        <v>114297.55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228321</v>
      </c>
      <c r="J64" s="6">
        <v>0</v>
      </c>
      <c r="K64" s="5">
        <f t="shared" si="14"/>
        <v>228321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77217.32</v>
      </c>
      <c r="K65" s="5">
        <f t="shared" si="14"/>
        <v>77217.32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2021-02-11T22:25:11Z</dcterms:modified>
  <cp:category/>
  <cp:version/>
  <cp:contentType/>
  <cp:contentStatus/>
</cp:coreProperties>
</file>