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<sst xmlns="http://schemas.openxmlformats.org/spreadsheetml/2006/main" count="75" uniqueCount="74">
  <si>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</si>
  <si>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</si>
  <si>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</si>
  <si>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</si>
  <si>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</si>
  <si>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</si>
  <si>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</si>
  <si>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</si>
  <si>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</si>
  <si>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</si>
  <si>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</si>
  <si>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</si>
  <si>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</si>
  <si>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</si>
  <si>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</si>
  <si>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</si>
  <si>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</si>
  <si>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</si>
  <si>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</si>
  <si>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</si>
  <si>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</si>
  <si>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</si>
  <si>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</si>
  <si>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</si>
  <si>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</si>
  <si>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</si>
  <si>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</si>
  <si>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</si>
  <si>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</si>
  <si>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</si>
  <si>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</si>
  <si>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</si>
  <si>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</si>
  <si>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</si>
  <si>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</si>
  <si>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</si>
  <si>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</si>
  <si>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</si>
  <si>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</si>
  <si>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</si>
  <si>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</si>
  <si>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</si>
  <si>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</si>
  <si>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</si>
  <si>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</si>
  <si>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</si>
  <si>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</si>
  <si>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</si>
  <si>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</si>
  <si>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</si>
  <si>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</si>
  <si>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</si>
  <si>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</si>
  <si>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</si>
  <si>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</si>
  <si>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</si>
  <si>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</si>
  <si>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</si>
  <si>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</si>
  <si>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</si>
  <si>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</si>
  <si>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</si>
  <si>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</si>
  <si>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</si>
  <si>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</si>
  <si>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</si>
  <si>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</si>
  <si>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</si>
  <si>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</si>
  <si>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</si>
  <si>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</si>
  <si>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05/02/21 - VENCIMENTO 12/02/21</t>
  </si>
  <si>
    <t>5.3. Revisão de Remuneração pelo Transporte Coletivo ¹</t>
  </si>
  <si>
    <t>¹ Ajuste do fator de transição de set/19.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</si>
</sst>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247555</v>
      </c>
      <c r="C7" s="47">
        <f t="shared" si="0"/>
        <v>210575</v>
      </c>
      <c r="D7" s="47">
        <f t="shared" si="0"/>
        <v>272073</v>
      </c>
      <c r="E7" s="47">
        <f t="shared" si="0"/>
        <v>142556</v>
      </c>
      <c r="F7" s="47">
        <f t="shared" si="0"/>
        <v>174781</v>
      </c>
      <c r="G7" s="47">
        <f t="shared" si="0"/>
        <v>194287</v>
      </c>
      <c r="H7" s="47">
        <f t="shared" si="0"/>
        <v>224609</v>
      </c>
      <c r="I7" s="47">
        <f t="shared" si="0"/>
        <v>286662</v>
      </c>
      <c r="J7" s="47">
        <f t="shared" si="0"/>
        <v>84549</v>
      </c>
      <c r="K7" s="47">
        <f t="shared" si="0"/>
        <v>1837647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18160</v>
      </c>
      <c r="C8" s="45">
        <f t="shared" si="1"/>
        <v>17281</v>
      </c>
      <c r="D8" s="45">
        <f t="shared" si="1"/>
        <v>18939</v>
      </c>
      <c r="E8" s="45">
        <f t="shared" si="1"/>
        <v>10892</v>
      </c>
      <c r="F8" s="45">
        <f t="shared" si="1"/>
        <v>13495</v>
      </c>
      <c r="G8" s="45">
        <f t="shared" si="1"/>
        <v>8734</v>
      </c>
      <c r="H8" s="45">
        <f t="shared" si="1"/>
        <v>7828</v>
      </c>
      <c r="I8" s="45">
        <f t="shared" si="1"/>
        <v>18560</v>
      </c>
      <c r="J8" s="45">
        <f t="shared" si="1"/>
        <v>3127</v>
      </c>
      <c r="K8" s="38">
        <f>SUM(B8:J8)</f>
        <v>117016</v>
      </c>
      <c r="L8"/>
      <c r="M8"/>
      <c r="N8"/>
    </row>
    <row r="9" spans="1:14" ht="16.5" customHeight="1">
      <c r="A9" s="22" t="s">
        <v>34</v>
      </c>
      <c r="B9" s="45">
        <v>18145</v>
      </c>
      <c r="C9" s="45">
        <v>17273</v>
      </c>
      <c r="D9" s="45">
        <v>18934</v>
      </c>
      <c r="E9" s="45">
        <v>10871</v>
      </c>
      <c r="F9" s="45">
        <v>13491</v>
      </c>
      <c r="G9" s="45">
        <v>8731</v>
      </c>
      <c r="H9" s="45">
        <v>7828</v>
      </c>
      <c r="I9" s="45">
        <v>18517</v>
      </c>
      <c r="J9" s="45">
        <v>3127</v>
      </c>
      <c r="K9" s="38">
        <f>SUM(B9:J9)</f>
        <v>116917</v>
      </c>
      <c r="L9"/>
      <c r="M9"/>
      <c r="N9"/>
    </row>
    <row r="10" spans="1:14" ht="16.5" customHeight="1">
      <c r="A10" s="22" t="s">
        <v>33</v>
      </c>
      <c r="B10" s="45">
        <v>15</v>
      </c>
      <c r="C10" s="45">
        <v>8</v>
      </c>
      <c r="D10" s="45">
        <v>5</v>
      </c>
      <c r="E10" s="45">
        <v>21</v>
      </c>
      <c r="F10" s="45">
        <v>4</v>
      </c>
      <c r="G10" s="45">
        <v>3</v>
      </c>
      <c r="H10" s="45">
        <v>0</v>
      </c>
      <c r="I10" s="45">
        <v>43</v>
      </c>
      <c r="J10" s="45">
        <v>0</v>
      </c>
      <c r="K10" s="38">
        <f>SUM(B10:J10)</f>
        <v>99</v>
      </c>
      <c r="L10"/>
      <c r="M10"/>
      <c r="N10"/>
    </row>
    <row r="11" spans="1:14" ht="16.5" customHeight="1">
      <c r="A11" s="44" t="s">
        <v>32</v>
      </c>
      <c r="B11" s="43">
        <v>229395</v>
      </c>
      <c r="C11" s="43">
        <v>193294</v>
      </c>
      <c r="D11" s="43">
        <v>253134</v>
      </c>
      <c r="E11" s="43">
        <v>131664</v>
      </c>
      <c r="F11" s="43">
        <v>161286</v>
      </c>
      <c r="G11" s="43">
        <v>185553</v>
      </c>
      <c r="H11" s="43">
        <v>216781</v>
      </c>
      <c r="I11" s="43">
        <v>268102</v>
      </c>
      <c r="J11" s="43">
        <v>81422</v>
      </c>
      <c r="K11" s="38">
        <f>SUM(B11:J11)</f>
        <v>1720631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1.427336362958093</v>
      </c>
      <c r="C15" s="39">
        <v>1.445748966226161</v>
      </c>
      <c r="D15" s="39">
        <v>1.197369121119121</v>
      </c>
      <c r="E15" s="39">
        <v>1.566514824467048</v>
      </c>
      <c r="F15" s="39">
        <v>1.285171118425907</v>
      </c>
      <c r="G15" s="39">
        <v>1.26580464742786</v>
      </c>
      <c r="H15" s="39">
        <v>1.218010550963247</v>
      </c>
      <c r="I15" s="39">
        <v>1.279927067760914</v>
      </c>
      <c r="J15" s="39">
        <v>1.433886824323566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1221679.57</v>
      </c>
      <c r="C17" s="36">
        <f aca="true" t="shared" si="2" ref="C17:J17">C18+C19+C20+C21+C22+C23+C24</f>
        <v>1149619.9100000001</v>
      </c>
      <c r="D17" s="36">
        <f t="shared" si="2"/>
        <v>1349872.0699999998</v>
      </c>
      <c r="E17" s="36">
        <f t="shared" si="2"/>
        <v>816104.33</v>
      </c>
      <c r="F17" s="36">
        <f t="shared" si="2"/>
        <v>864308.52</v>
      </c>
      <c r="G17" s="36">
        <f t="shared" si="2"/>
        <v>950021.5199999999</v>
      </c>
      <c r="H17" s="36">
        <f t="shared" si="2"/>
        <v>844375.46</v>
      </c>
      <c r="I17" s="36">
        <f t="shared" si="2"/>
        <v>1169710.95</v>
      </c>
      <c r="J17" s="36">
        <f t="shared" si="2"/>
        <v>421759.87000000005</v>
      </c>
      <c r="K17" s="36">
        <f aca="true" t="shared" si="3" ref="K17:K24">SUM(B17:J17)</f>
        <v>8787452.2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830943.11</v>
      </c>
      <c r="C18" s="30">
        <f t="shared" si="4"/>
        <v>775884.65</v>
      </c>
      <c r="D18" s="30">
        <f t="shared" si="4"/>
        <v>1110465.95</v>
      </c>
      <c r="E18" s="30">
        <f t="shared" si="4"/>
        <v>506558.49</v>
      </c>
      <c r="F18" s="30">
        <f t="shared" si="4"/>
        <v>656792.04</v>
      </c>
      <c r="G18" s="30">
        <f t="shared" si="4"/>
        <v>738193.46</v>
      </c>
      <c r="H18" s="30">
        <f t="shared" si="4"/>
        <v>680273.28</v>
      </c>
      <c r="I18" s="30">
        <f t="shared" si="4"/>
        <v>876411.73</v>
      </c>
      <c r="J18" s="30">
        <f t="shared" si="4"/>
        <v>292869.28</v>
      </c>
      <c r="K18" s="30">
        <f t="shared" si="3"/>
        <v>6468391.990000001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355092.21</v>
      </c>
      <c r="C19" s="30">
        <f t="shared" si="5"/>
        <v>345849.78</v>
      </c>
      <c r="D19" s="30">
        <f t="shared" si="5"/>
        <v>219171.69</v>
      </c>
      <c r="E19" s="30">
        <f t="shared" si="5"/>
        <v>286972.89</v>
      </c>
      <c r="F19" s="30">
        <f t="shared" si="5"/>
        <v>187298.12</v>
      </c>
      <c r="G19" s="30">
        <f t="shared" si="5"/>
        <v>196215.25</v>
      </c>
      <c r="H19" s="30">
        <f t="shared" si="5"/>
        <v>148306.75</v>
      </c>
      <c r="I19" s="30">
        <f t="shared" si="5"/>
        <v>245331.37</v>
      </c>
      <c r="J19" s="30">
        <f t="shared" si="5"/>
        <v>127072.12</v>
      </c>
      <c r="K19" s="30">
        <f t="shared" si="3"/>
        <v>2111310.18</v>
      </c>
      <c r="L19"/>
      <c r="M19"/>
      <c r="N19"/>
    </row>
    <row r="20" spans="1:14" ht="16.5" customHeight="1">
      <c r="A20" s="18" t="s">
        <v>27</v>
      </c>
      <c r="B20" s="30">
        <v>34511.69</v>
      </c>
      <c r="C20" s="30">
        <v>24915.6</v>
      </c>
      <c r="D20" s="30">
        <v>21534.9</v>
      </c>
      <c r="E20" s="30">
        <v>21430.08</v>
      </c>
      <c r="F20" s="30">
        <v>22154.13</v>
      </c>
      <c r="G20" s="30">
        <v>19613.97</v>
      </c>
      <c r="H20" s="30">
        <v>23613.94</v>
      </c>
      <c r="I20" s="30">
        <v>44997.97</v>
      </c>
      <c r="J20" s="30">
        <v>10902.57</v>
      </c>
      <c r="K20" s="30">
        <f t="shared" si="3"/>
        <v>223674.85</v>
      </c>
      <c r="L20"/>
      <c r="M20"/>
      <c r="N20"/>
    </row>
    <row r="21" spans="1:14" ht="16.5" customHeight="1">
      <c r="A21" s="18" t="s">
        <v>26</v>
      </c>
      <c r="B21" s="30">
        <v>1484.94</v>
      </c>
      <c r="C21" s="34">
        <v>2969.88</v>
      </c>
      <c r="D21" s="34">
        <v>4454.82</v>
      </c>
      <c r="E21" s="30">
        <v>1484.94</v>
      </c>
      <c r="F21" s="30">
        <v>1484.94</v>
      </c>
      <c r="G21" s="34">
        <v>1484.94</v>
      </c>
      <c r="H21" s="34">
        <v>2969.88</v>
      </c>
      <c r="I21" s="34">
        <v>2969.88</v>
      </c>
      <c r="J21" s="34">
        <v>1484.94</v>
      </c>
      <c r="K21" s="30">
        <f t="shared" si="3"/>
        <v>20789.16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-5755.29</v>
      </c>
      <c r="E22" s="30">
        <v>-342.07</v>
      </c>
      <c r="F22" s="30">
        <v>-3420.71</v>
      </c>
      <c r="G22" s="30">
        <v>-5243.46</v>
      </c>
      <c r="H22" s="30">
        <v>-10788.39</v>
      </c>
      <c r="I22" s="30">
        <v>0</v>
      </c>
      <c r="J22" s="30">
        <v>-10569.04</v>
      </c>
      <c r="K22" s="30">
        <f t="shared" si="3"/>
        <v>-36118.96</v>
      </c>
      <c r="L22"/>
      <c r="M22"/>
      <c r="N22"/>
    </row>
    <row r="23" spans="1:14" ht="16.5" customHeight="1">
      <c r="A23" s="18" t="s">
        <v>68</v>
      </c>
      <c r="B23" s="30">
        <v>-352.38</v>
      </c>
      <c r="C23" s="30">
        <v>0</v>
      </c>
      <c r="D23" s="30">
        <v>0</v>
      </c>
      <c r="E23" s="30">
        <v>0</v>
      </c>
      <c r="F23" s="30">
        <v>0</v>
      </c>
      <c r="G23" s="30">
        <v>-242.64</v>
      </c>
      <c r="H23" s="30">
        <v>0</v>
      </c>
      <c r="I23" s="30">
        <v>0</v>
      </c>
      <c r="J23" s="30">
        <v>0</v>
      </c>
      <c r="K23" s="30">
        <f t="shared" si="3"/>
        <v>-595.02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-146395.74</v>
      </c>
      <c r="C27" s="30">
        <f t="shared" si="6"/>
        <v>-86330.21999999999</v>
      </c>
      <c r="D27" s="30">
        <f t="shared" si="6"/>
        <v>-127476.40000000001</v>
      </c>
      <c r="E27" s="30">
        <f t="shared" si="6"/>
        <v>-120594.98999999999</v>
      </c>
      <c r="F27" s="30">
        <f t="shared" si="6"/>
        <v>-59360.4</v>
      </c>
      <c r="G27" s="30">
        <f t="shared" si="6"/>
        <v>-110808.57</v>
      </c>
      <c r="H27" s="30">
        <f t="shared" si="6"/>
        <v>-51395.28999999999</v>
      </c>
      <c r="I27" s="30">
        <f t="shared" si="6"/>
        <v>-107929.55</v>
      </c>
      <c r="J27" s="30">
        <f t="shared" si="6"/>
        <v>-133866.13</v>
      </c>
      <c r="K27" s="30">
        <f aca="true" t="shared" si="7" ref="K27:K35">SUM(B27:J27)</f>
        <v>-944157.2900000002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-146395.74</v>
      </c>
      <c r="C28" s="30">
        <f t="shared" si="8"/>
        <v>-86330.21999999999</v>
      </c>
      <c r="D28" s="30">
        <f t="shared" si="8"/>
        <v>-106998.01000000001</v>
      </c>
      <c r="E28" s="30">
        <f t="shared" si="8"/>
        <v>-120594.98999999999</v>
      </c>
      <c r="F28" s="30">
        <f t="shared" si="8"/>
        <v>-59360.4</v>
      </c>
      <c r="G28" s="30">
        <f t="shared" si="8"/>
        <v>-110808.57</v>
      </c>
      <c r="H28" s="30">
        <f t="shared" si="8"/>
        <v>-51395.28999999999</v>
      </c>
      <c r="I28" s="30">
        <f t="shared" si="8"/>
        <v>-107929.55</v>
      </c>
      <c r="J28" s="30">
        <f t="shared" si="8"/>
        <v>-21920.19</v>
      </c>
      <c r="K28" s="30">
        <f t="shared" si="7"/>
        <v>-811732.96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-79838</v>
      </c>
      <c r="C29" s="30">
        <f aca="true" t="shared" si="9" ref="C29:J29">-ROUND((C9)*$E$3,2)</f>
        <v>-76001.2</v>
      </c>
      <c r="D29" s="30">
        <f t="shared" si="9"/>
        <v>-83309.6</v>
      </c>
      <c r="E29" s="30">
        <f t="shared" si="9"/>
        <v>-47832.4</v>
      </c>
      <c r="F29" s="30">
        <f t="shared" si="9"/>
        <v>-59360.4</v>
      </c>
      <c r="G29" s="30">
        <f t="shared" si="9"/>
        <v>-38416.4</v>
      </c>
      <c r="H29" s="30">
        <f t="shared" si="9"/>
        <v>-34443.2</v>
      </c>
      <c r="I29" s="30">
        <f t="shared" si="9"/>
        <v>-81474.8</v>
      </c>
      <c r="J29" s="30">
        <f t="shared" si="9"/>
        <v>-13758.8</v>
      </c>
      <c r="K29" s="30">
        <f t="shared" si="7"/>
        <v>-514434.80000000005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-8505.2</v>
      </c>
      <c r="C31" s="30">
        <v>-2116.4</v>
      </c>
      <c r="D31" s="30">
        <v>-2987.6</v>
      </c>
      <c r="E31" s="30">
        <v>-3308.8</v>
      </c>
      <c r="F31" s="26">
        <v>0</v>
      </c>
      <c r="G31" s="30">
        <v>-3264.8</v>
      </c>
      <c r="H31" s="30">
        <v>-1183.13</v>
      </c>
      <c r="I31" s="30">
        <v>-1846.34</v>
      </c>
      <c r="J31" s="30">
        <v>-569.6</v>
      </c>
      <c r="K31" s="30">
        <f t="shared" si="7"/>
        <v>-23781.87</v>
      </c>
      <c r="L31"/>
      <c r="M31"/>
      <c r="N31"/>
    </row>
    <row r="32" spans="1:14" ht="16.5" customHeight="1">
      <c r="A32" s="25" t="s">
        <v>20</v>
      </c>
      <c r="B32" s="30">
        <v>-58052.54</v>
      </c>
      <c r="C32" s="30">
        <v>-8212.62</v>
      </c>
      <c r="D32" s="30">
        <v>-20700.81</v>
      </c>
      <c r="E32" s="30">
        <v>-69453.79</v>
      </c>
      <c r="F32" s="26">
        <v>0</v>
      </c>
      <c r="G32" s="30">
        <v>-69127.37</v>
      </c>
      <c r="H32" s="30">
        <v>-15768.96</v>
      </c>
      <c r="I32" s="30">
        <v>-24608.41</v>
      </c>
      <c r="J32" s="30">
        <v>-7591.79</v>
      </c>
      <c r="K32" s="30">
        <f t="shared" si="7"/>
        <v>-273516.29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-20478.39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-5928.39</v>
      </c>
      <c r="K33" s="30">
        <f t="shared" si="7"/>
        <v>-26406.78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-20478.39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-5928.39</v>
      </c>
      <c r="K34" s="30">
        <f t="shared" si="7"/>
        <v>-26406.78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27">
        <v>-106017.55</v>
      </c>
      <c r="K45" s="27">
        <f>SUM(B45:J45)</f>
        <v>-106017.55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1075283.83</v>
      </c>
      <c r="C47" s="27">
        <f aca="true" t="shared" si="11" ref="C47:J47">IF(C17+C27+C48&lt;0,0,C17+C27+C48)</f>
        <v>1063289.6900000002</v>
      </c>
      <c r="D47" s="27">
        <f t="shared" si="11"/>
        <v>1222395.67</v>
      </c>
      <c r="E47" s="27">
        <f t="shared" si="11"/>
        <v>695509.34</v>
      </c>
      <c r="F47" s="27">
        <f t="shared" si="11"/>
        <v>804948.12</v>
      </c>
      <c r="G47" s="27">
        <f t="shared" si="11"/>
        <v>839212.95</v>
      </c>
      <c r="H47" s="27">
        <f t="shared" si="11"/>
        <v>792980.1699999999</v>
      </c>
      <c r="I47" s="27">
        <f t="shared" si="11"/>
        <v>1061781.4</v>
      </c>
      <c r="J47" s="27">
        <f t="shared" si="11"/>
        <v>287893.74000000005</v>
      </c>
      <c r="K47" s="20">
        <f>SUM(B47:J47)</f>
        <v>7843294.91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1075283.83</v>
      </c>
      <c r="C53" s="10">
        <f t="shared" si="13"/>
        <v>1063289.68</v>
      </c>
      <c r="D53" s="10">
        <f t="shared" si="13"/>
        <v>1222395.67</v>
      </c>
      <c r="E53" s="10">
        <f t="shared" si="13"/>
        <v>695509.35</v>
      </c>
      <c r="F53" s="10">
        <f t="shared" si="13"/>
        <v>804948.12</v>
      </c>
      <c r="G53" s="10">
        <f t="shared" si="13"/>
        <v>839212.95</v>
      </c>
      <c r="H53" s="10">
        <f t="shared" si="13"/>
        <v>792980.17</v>
      </c>
      <c r="I53" s="10">
        <f>SUM(I54:I66)</f>
        <v>1061781.4</v>
      </c>
      <c r="J53" s="10">
        <f t="shared" si="13"/>
        <v>287893.74</v>
      </c>
      <c r="K53" s="5">
        <f>SUM(K54:K66)</f>
        <v>7843294.909999999</v>
      </c>
      <c r="L53" s="9"/>
    </row>
    <row r="54" spans="1:11" ht="16.5" customHeight="1">
      <c r="A54" s="7" t="s">
        <v>59</v>
      </c>
      <c r="B54" s="8">
        <v>939475.48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939475.48</v>
      </c>
    </row>
    <row r="55" spans="1:11" ht="16.5" customHeight="1">
      <c r="A55" s="7" t="s">
        <v>60</v>
      </c>
      <c r="B55" s="8">
        <v>135808.35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135808.35</v>
      </c>
    </row>
    <row r="56" spans="1:11" ht="16.5" customHeight="1">
      <c r="A56" s="7" t="s">
        <v>4</v>
      </c>
      <c r="B56" s="6">
        <v>0</v>
      </c>
      <c r="C56" s="8">
        <v>1063289.68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1063289.68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1222395.67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1222395.67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695509.35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695509.35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804948.12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804948.12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839212.95</v>
      </c>
      <c r="H60" s="6">
        <v>0</v>
      </c>
      <c r="I60" s="6">
        <v>0</v>
      </c>
      <c r="J60" s="6">
        <v>0</v>
      </c>
      <c r="K60" s="5">
        <f t="shared" si="14"/>
        <v>839212.95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792980.17</v>
      </c>
      <c r="I61" s="6">
        <v>0</v>
      </c>
      <c r="J61" s="6">
        <v>0</v>
      </c>
      <c r="K61" s="5">
        <f t="shared" si="14"/>
        <v>792980.17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349007.55</v>
      </c>
      <c r="J63" s="6">
        <v>0</v>
      </c>
      <c r="K63" s="5">
        <f t="shared" si="14"/>
        <v>349007.55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712773.85</v>
      </c>
      <c r="J64" s="6">
        <v>0</v>
      </c>
      <c r="K64" s="5">
        <f t="shared" si="14"/>
        <v>712773.85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287893.74</v>
      </c>
      <c r="K65" s="5">
        <f t="shared" si="14"/>
        <v>287893.74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2021-02-11T22:22:09Z</dcterms:modified>
  <cp:category/>
  <cp:version/>
  <cp:contentType/>
  <cp:contentStatus/>
</cp:coreProperties>
</file>