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<sst xmlns="http://schemas.openxmlformats.org/spreadsheetml/2006/main" count="74" uniqueCount="73">
  <si>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</si>
  <si>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</si>
  <si>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</si>
  <si>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</si>
  <si>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</si>
  <si>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</si>
  <si>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</si>
  <si>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</si>
  <si>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</si>
  <si>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</si>
  <si>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</si>
  <si>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</si>
  <si>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</si>
  <si>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</si>
  <si>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</si>
  <si>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</si>
  <si>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</si>
  <si>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</si>
  <si>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</si>
  <si>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</si>
  <si>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</si>
  <si>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</si>
  <si>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</si>
  <si>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</si>
  <si>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</si>
  <si>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</si>
  <si>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</si>
  <si>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</si>
  <si>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</si>
  <si>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</si>
  <si>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</si>
  <si>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</si>
  <si>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</si>
  <si>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</si>
  <si>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</si>
  <si>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</si>
  <si>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</si>
  <si>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</si>
  <si>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</si>
  <si>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</si>
  <si>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</si>
  <si>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</si>
  <si>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</si>
  <si>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</si>
  <si>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</si>
  <si>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</si>
  <si>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</si>
  <si>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</si>
  <si>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</si>
  <si>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</si>
  <si>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</si>
  <si>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</si>
  <si>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</si>
  <si>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</si>
  <si>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</si>
  <si>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</si>
  <si>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</si>
  <si>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</si>
  <si>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</si>
  <si>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</si>
  <si>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</si>
  <si>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</si>
  <si>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</si>
  <si>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</si>
  <si>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</si>
  <si>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</si>
  <si>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</si>
  <si>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</si>
  <si>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</si>
  <si>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</si>
  <si>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</si>
  <si>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</si>
  <si>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04/02/21 - VENCIMENTO 11/02/21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</si>
</sst>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248614</v>
      </c>
      <c r="C7" s="47">
        <f t="shared" si="0"/>
        <v>212232</v>
      </c>
      <c r="D7" s="47">
        <f t="shared" si="0"/>
        <v>269128</v>
      </c>
      <c r="E7" s="47">
        <f t="shared" si="0"/>
        <v>144775</v>
      </c>
      <c r="F7" s="47">
        <f t="shared" si="0"/>
        <v>173033</v>
      </c>
      <c r="G7" s="47">
        <f t="shared" si="0"/>
        <v>189155</v>
      </c>
      <c r="H7" s="47">
        <f t="shared" si="0"/>
        <v>215690</v>
      </c>
      <c r="I7" s="47">
        <f t="shared" si="0"/>
        <v>284392</v>
      </c>
      <c r="J7" s="47">
        <f t="shared" si="0"/>
        <v>85235</v>
      </c>
      <c r="K7" s="47">
        <f t="shared" si="0"/>
        <v>1822254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17026</v>
      </c>
      <c r="C8" s="45">
        <f t="shared" si="1"/>
        <v>16485</v>
      </c>
      <c r="D8" s="45">
        <f t="shared" si="1"/>
        <v>17329</v>
      </c>
      <c r="E8" s="45">
        <f t="shared" si="1"/>
        <v>10339</v>
      </c>
      <c r="F8" s="45">
        <f t="shared" si="1"/>
        <v>12578</v>
      </c>
      <c r="G8" s="45">
        <f t="shared" si="1"/>
        <v>8010</v>
      </c>
      <c r="H8" s="45">
        <f t="shared" si="1"/>
        <v>6695</v>
      </c>
      <c r="I8" s="45">
        <f t="shared" si="1"/>
        <v>17039</v>
      </c>
      <c r="J8" s="45">
        <f t="shared" si="1"/>
        <v>3035</v>
      </c>
      <c r="K8" s="38">
        <f>SUM(B8:J8)</f>
        <v>108536</v>
      </c>
      <c r="L8"/>
      <c r="M8"/>
      <c r="N8"/>
    </row>
    <row r="9" spans="1:14" ht="16.5" customHeight="1">
      <c r="A9" s="22" t="s">
        <v>35</v>
      </c>
      <c r="B9" s="45">
        <v>16999</v>
      </c>
      <c r="C9" s="45">
        <v>16480</v>
      </c>
      <c r="D9" s="45">
        <v>17328</v>
      </c>
      <c r="E9" s="45">
        <v>10315</v>
      </c>
      <c r="F9" s="45">
        <v>12568</v>
      </c>
      <c r="G9" s="45">
        <v>8008</v>
      </c>
      <c r="H9" s="45">
        <v>6695</v>
      </c>
      <c r="I9" s="45">
        <v>17014</v>
      </c>
      <c r="J9" s="45">
        <v>3035</v>
      </c>
      <c r="K9" s="38">
        <f>SUM(B9:J9)</f>
        <v>108442</v>
      </c>
      <c r="L9"/>
      <c r="M9"/>
      <c r="N9"/>
    </row>
    <row r="10" spans="1:14" ht="16.5" customHeight="1">
      <c r="A10" s="22" t="s">
        <v>34</v>
      </c>
      <c r="B10" s="45">
        <v>27</v>
      </c>
      <c r="C10" s="45">
        <v>5</v>
      </c>
      <c r="D10" s="45">
        <v>1</v>
      </c>
      <c r="E10" s="45">
        <v>24</v>
      </c>
      <c r="F10" s="45">
        <v>10</v>
      </c>
      <c r="G10" s="45">
        <v>2</v>
      </c>
      <c r="H10" s="45">
        <v>0</v>
      </c>
      <c r="I10" s="45">
        <v>25</v>
      </c>
      <c r="J10" s="45">
        <v>0</v>
      </c>
      <c r="K10" s="38">
        <f>SUM(B10:J10)</f>
        <v>94</v>
      </c>
      <c r="L10"/>
      <c r="M10"/>
      <c r="N10"/>
    </row>
    <row r="11" spans="1:14" ht="16.5" customHeight="1">
      <c r="A11" s="44" t="s">
        <v>33</v>
      </c>
      <c r="B11" s="43">
        <v>231588</v>
      </c>
      <c r="C11" s="43">
        <v>195747</v>
      </c>
      <c r="D11" s="43">
        <v>251799</v>
      </c>
      <c r="E11" s="43">
        <v>134436</v>
      </c>
      <c r="F11" s="43">
        <v>160455</v>
      </c>
      <c r="G11" s="43">
        <v>181145</v>
      </c>
      <c r="H11" s="43">
        <v>208995</v>
      </c>
      <c r="I11" s="43">
        <v>267353</v>
      </c>
      <c r="J11" s="43">
        <v>82200</v>
      </c>
      <c r="K11" s="38">
        <f>SUM(B11:J11)</f>
        <v>1713718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1.464667597321705</v>
      </c>
      <c r="C15" s="39">
        <v>1.467919076790602</v>
      </c>
      <c r="D15" s="39">
        <v>1.24622767377831</v>
      </c>
      <c r="E15" s="39">
        <v>1.580987224502784</v>
      </c>
      <c r="F15" s="39">
        <v>1.329444009093157</v>
      </c>
      <c r="G15" s="39">
        <v>1.308950292788013</v>
      </c>
      <c r="H15" s="39">
        <v>1.292858230887629</v>
      </c>
      <c r="I15" s="39">
        <v>1.320726209942158</v>
      </c>
      <c r="J15" s="39">
        <v>1.454356964137539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1257960.4100000001</v>
      </c>
      <c r="C17" s="36">
        <f aca="true" t="shared" si="2" ref="C17:J17">C18+C19+C20+C21+C22+C23+C24</f>
        <v>1175910.69</v>
      </c>
      <c r="D17" s="36">
        <f t="shared" si="2"/>
        <v>1389073.18</v>
      </c>
      <c r="E17" s="36">
        <f t="shared" si="2"/>
        <v>836443.0399999999</v>
      </c>
      <c r="F17" s="36">
        <f t="shared" si="2"/>
        <v>884620.89</v>
      </c>
      <c r="G17" s="36">
        <f t="shared" si="2"/>
        <v>955142.6</v>
      </c>
      <c r="H17" s="36">
        <f t="shared" si="2"/>
        <v>859916.6300000001</v>
      </c>
      <c r="I17" s="36">
        <f t="shared" si="2"/>
        <v>1197050.68</v>
      </c>
      <c r="J17" s="36">
        <f t="shared" si="2"/>
        <v>431611.56000000006</v>
      </c>
      <c r="K17" s="36">
        <f aca="true" t="shared" si="3" ref="K17:K24">SUM(B17:J17)</f>
        <v>8987729.68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834497.75</v>
      </c>
      <c r="C18" s="30">
        <f t="shared" si="4"/>
        <v>781990.03</v>
      </c>
      <c r="D18" s="30">
        <f t="shared" si="4"/>
        <v>1098445.93</v>
      </c>
      <c r="E18" s="30">
        <f t="shared" si="4"/>
        <v>514443.49</v>
      </c>
      <c r="F18" s="30">
        <f t="shared" si="4"/>
        <v>650223.41</v>
      </c>
      <c r="G18" s="30">
        <f t="shared" si="4"/>
        <v>718694.42</v>
      </c>
      <c r="H18" s="30">
        <f t="shared" si="4"/>
        <v>653260.3</v>
      </c>
      <c r="I18" s="30">
        <f t="shared" si="4"/>
        <v>869471.66</v>
      </c>
      <c r="J18" s="30">
        <f t="shared" si="4"/>
        <v>295245.52</v>
      </c>
      <c r="K18" s="30">
        <f t="shared" si="3"/>
        <v>6416272.51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387764.06</v>
      </c>
      <c r="C19" s="30">
        <f t="shared" si="5"/>
        <v>365908.05</v>
      </c>
      <c r="D19" s="30">
        <f t="shared" si="5"/>
        <v>270467.79</v>
      </c>
      <c r="E19" s="30">
        <f t="shared" si="5"/>
        <v>298885.1</v>
      </c>
      <c r="F19" s="30">
        <f t="shared" si="5"/>
        <v>214212.21</v>
      </c>
      <c r="G19" s="30">
        <f t="shared" si="5"/>
        <v>222040.85</v>
      </c>
      <c r="H19" s="30">
        <f t="shared" si="5"/>
        <v>191312.66</v>
      </c>
      <c r="I19" s="30">
        <f t="shared" si="5"/>
        <v>278862.35</v>
      </c>
      <c r="J19" s="30">
        <f t="shared" si="5"/>
        <v>134146.86</v>
      </c>
      <c r="K19" s="30">
        <f t="shared" si="3"/>
        <v>2363599.9299999997</v>
      </c>
      <c r="L19"/>
      <c r="M19"/>
      <c r="N19"/>
    </row>
    <row r="20" spans="1:14" ht="16.5" customHeight="1">
      <c r="A20" s="18" t="s">
        <v>28</v>
      </c>
      <c r="B20" s="30">
        <v>34448.58</v>
      </c>
      <c r="C20" s="30">
        <v>25042.73</v>
      </c>
      <c r="D20" s="30">
        <v>21459.93</v>
      </c>
      <c r="E20" s="30">
        <v>21971.58</v>
      </c>
      <c r="F20" s="30">
        <v>22121.04</v>
      </c>
      <c r="G20" s="30">
        <v>18772.45</v>
      </c>
      <c r="H20" s="30">
        <v>23162.18</v>
      </c>
      <c r="I20" s="30">
        <v>45746.79</v>
      </c>
      <c r="J20" s="30">
        <v>11303.28</v>
      </c>
      <c r="K20" s="30">
        <f t="shared" si="3"/>
        <v>224028.56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-234.92</v>
      </c>
      <c r="C23" s="30">
        <v>0</v>
      </c>
      <c r="D23" s="30">
        <v>0</v>
      </c>
      <c r="E23" s="30">
        <v>0</v>
      </c>
      <c r="F23" s="30">
        <v>0</v>
      </c>
      <c r="G23" s="30">
        <v>-606.6</v>
      </c>
      <c r="H23" s="30">
        <v>0</v>
      </c>
      <c r="I23" s="30">
        <v>0</v>
      </c>
      <c r="J23" s="30">
        <v>0</v>
      </c>
      <c r="K23" s="30">
        <f t="shared" si="3"/>
        <v>-841.52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-141339.19</v>
      </c>
      <c r="C27" s="30">
        <f t="shared" si="6"/>
        <v>-84060.20999999999</v>
      </c>
      <c r="D27" s="30">
        <f t="shared" si="6"/>
        <v>-120523.53</v>
      </c>
      <c r="E27" s="30">
        <f t="shared" si="6"/>
        <v>-119517.44</v>
      </c>
      <c r="F27" s="30">
        <f t="shared" si="6"/>
        <v>-55299.2</v>
      </c>
      <c r="G27" s="30">
        <f t="shared" si="6"/>
        <v>-101753.7</v>
      </c>
      <c r="H27" s="30">
        <f t="shared" si="6"/>
        <v>-45620.81</v>
      </c>
      <c r="I27" s="30">
        <f t="shared" si="6"/>
        <v>-100084.65000000001</v>
      </c>
      <c r="J27" s="30">
        <f t="shared" si="6"/>
        <v>-27063.79</v>
      </c>
      <c r="K27" s="30">
        <f aca="true" t="shared" si="7" ref="K27:K35">SUM(B27:J27)</f>
        <v>-795262.5200000001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-141339.19</v>
      </c>
      <c r="C28" s="30">
        <f t="shared" si="8"/>
        <v>-84060.20999999999</v>
      </c>
      <c r="D28" s="30">
        <f t="shared" si="8"/>
        <v>-100045.14</v>
      </c>
      <c r="E28" s="30">
        <f t="shared" si="8"/>
        <v>-119517.44</v>
      </c>
      <c r="F28" s="30">
        <f t="shared" si="8"/>
        <v>-55299.2</v>
      </c>
      <c r="G28" s="30">
        <f t="shared" si="8"/>
        <v>-101753.7</v>
      </c>
      <c r="H28" s="30">
        <f t="shared" si="8"/>
        <v>-45620.81</v>
      </c>
      <c r="I28" s="30">
        <f t="shared" si="8"/>
        <v>-100084.65000000001</v>
      </c>
      <c r="J28" s="30">
        <f t="shared" si="8"/>
        <v>-21135.4</v>
      </c>
      <c r="K28" s="30">
        <f t="shared" si="7"/>
        <v>-768855.74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-74795.6</v>
      </c>
      <c r="C29" s="30">
        <f aca="true" t="shared" si="9" ref="C29:J29">-ROUND((C9)*$E$3,2)</f>
        <v>-72512</v>
      </c>
      <c r="D29" s="30">
        <f t="shared" si="9"/>
        <v>-76243.2</v>
      </c>
      <c r="E29" s="30">
        <f t="shared" si="9"/>
        <v>-45386</v>
      </c>
      <c r="F29" s="30">
        <f t="shared" si="9"/>
        <v>-55299.2</v>
      </c>
      <c r="G29" s="30">
        <f t="shared" si="9"/>
        <v>-35235.2</v>
      </c>
      <c r="H29" s="30">
        <f t="shared" si="9"/>
        <v>-29458</v>
      </c>
      <c r="I29" s="30">
        <f t="shared" si="9"/>
        <v>-74861.6</v>
      </c>
      <c r="J29" s="30">
        <f t="shared" si="9"/>
        <v>-13354</v>
      </c>
      <c r="K29" s="30">
        <f t="shared" si="7"/>
        <v>-477144.80000000005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-8522.8</v>
      </c>
      <c r="C31" s="30">
        <v>-2618</v>
      </c>
      <c r="D31" s="30">
        <v>-2538.8</v>
      </c>
      <c r="E31" s="30">
        <v>-3348.4</v>
      </c>
      <c r="F31" s="26">
        <v>0</v>
      </c>
      <c r="G31" s="30">
        <v>-3502.4</v>
      </c>
      <c r="H31" s="30">
        <v>-1125.21</v>
      </c>
      <c r="I31" s="30">
        <v>-1755.97</v>
      </c>
      <c r="J31" s="30">
        <v>-541.72</v>
      </c>
      <c r="K31" s="30">
        <f t="shared" si="7"/>
        <v>-23953.300000000003</v>
      </c>
      <c r="L31"/>
      <c r="M31"/>
      <c r="N31"/>
    </row>
    <row r="32" spans="1:14" ht="16.5" customHeight="1">
      <c r="A32" s="25" t="s">
        <v>21</v>
      </c>
      <c r="B32" s="30">
        <v>-58020.79</v>
      </c>
      <c r="C32" s="30">
        <v>-8930.21</v>
      </c>
      <c r="D32" s="30">
        <v>-21263.14</v>
      </c>
      <c r="E32" s="30">
        <v>-70783.04</v>
      </c>
      <c r="F32" s="26">
        <v>0</v>
      </c>
      <c r="G32" s="30">
        <v>-63016.1</v>
      </c>
      <c r="H32" s="30">
        <v>-15037.6</v>
      </c>
      <c r="I32" s="30">
        <v>-23467.08</v>
      </c>
      <c r="J32" s="30">
        <v>-7239.68</v>
      </c>
      <c r="K32" s="30">
        <f t="shared" si="7"/>
        <v>-267757.64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1116621.2200000002</v>
      </c>
      <c r="C47" s="27">
        <f aca="true" t="shared" si="11" ref="C47:J47">IF(C17+C27+C48&lt;0,0,C17+C27+C48)</f>
        <v>1091850.48</v>
      </c>
      <c r="D47" s="27">
        <f t="shared" si="11"/>
        <v>1268549.65</v>
      </c>
      <c r="E47" s="27">
        <f t="shared" si="11"/>
        <v>716925.5999999999</v>
      </c>
      <c r="F47" s="27">
        <f t="shared" si="11"/>
        <v>829321.6900000001</v>
      </c>
      <c r="G47" s="27">
        <f t="shared" si="11"/>
        <v>853388.9</v>
      </c>
      <c r="H47" s="27">
        <f t="shared" si="11"/>
        <v>814295.8200000001</v>
      </c>
      <c r="I47" s="27">
        <f t="shared" si="11"/>
        <v>1096966.03</v>
      </c>
      <c r="J47" s="27">
        <f t="shared" si="11"/>
        <v>404547.7700000001</v>
      </c>
      <c r="K47" s="20">
        <f>SUM(B47:J47)</f>
        <v>8192467.160000002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1116621.23</v>
      </c>
      <c r="C53" s="10">
        <f t="shared" si="13"/>
        <v>1091850.48</v>
      </c>
      <c r="D53" s="10">
        <f t="shared" si="13"/>
        <v>1268549.65</v>
      </c>
      <c r="E53" s="10">
        <f t="shared" si="13"/>
        <v>716925.58</v>
      </c>
      <c r="F53" s="10">
        <f t="shared" si="13"/>
        <v>829321.68</v>
      </c>
      <c r="G53" s="10">
        <f t="shared" si="13"/>
        <v>853388.9</v>
      </c>
      <c r="H53" s="10">
        <f t="shared" si="13"/>
        <v>814295.82</v>
      </c>
      <c r="I53" s="10">
        <f>SUM(I54:I66)</f>
        <v>1096966.03</v>
      </c>
      <c r="J53" s="10">
        <f t="shared" si="13"/>
        <v>404547.76</v>
      </c>
      <c r="K53" s="5">
        <f>SUM(K54:K66)</f>
        <v>8192467.130000001</v>
      </c>
      <c r="L53" s="9"/>
    </row>
    <row r="54" spans="1:11" ht="16.5" customHeight="1">
      <c r="A54" s="7" t="s">
        <v>60</v>
      </c>
      <c r="B54" s="8">
        <v>975033.66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975033.66</v>
      </c>
    </row>
    <row r="55" spans="1:11" ht="16.5" customHeight="1">
      <c r="A55" s="7" t="s">
        <v>61</v>
      </c>
      <c r="B55" s="8">
        <v>141587.57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141587.57</v>
      </c>
    </row>
    <row r="56" spans="1:11" ht="16.5" customHeight="1">
      <c r="A56" s="7" t="s">
        <v>4</v>
      </c>
      <c r="B56" s="6">
        <v>0</v>
      </c>
      <c r="C56" s="8">
        <v>1091850.48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1091850.48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1268549.65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1268549.65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716925.58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716925.58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829321.68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829321.68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853388.9</v>
      </c>
      <c r="H60" s="6">
        <v>0</v>
      </c>
      <c r="I60" s="6">
        <v>0</v>
      </c>
      <c r="J60" s="6">
        <v>0</v>
      </c>
      <c r="K60" s="5">
        <f t="shared" si="14"/>
        <v>853388.9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814295.82</v>
      </c>
      <c r="I61" s="6">
        <v>0</v>
      </c>
      <c r="J61" s="6">
        <v>0</v>
      </c>
      <c r="K61" s="5">
        <f t="shared" si="14"/>
        <v>814295.82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400173.21</v>
      </c>
      <c r="J63" s="6">
        <v>0</v>
      </c>
      <c r="K63" s="5">
        <f t="shared" si="14"/>
        <v>400173.21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696792.82</v>
      </c>
      <c r="J64" s="6">
        <v>0</v>
      </c>
      <c r="K64" s="5">
        <f t="shared" si="14"/>
        <v>696792.82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404547.76</v>
      </c>
      <c r="K65" s="5">
        <f t="shared" si="14"/>
        <v>404547.76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2021-02-11T13:54:19Z</dcterms:modified>
  <cp:category/>
  <cp:version/>
  <cp:contentType/>
  <cp:contentStatus/>
</cp:coreProperties>
</file>