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<sst xmlns="http://schemas.openxmlformats.org/spreadsheetml/2006/main" count="74" uniqueCount="73">
  <si>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</si>
  <si>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</si>
  <si>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</si>
  <si>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</si>
  <si>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</si>
  <si>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</si>
  <si>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</si>
  <si>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</si>
  <si>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</si>
  <si>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</si>
  <si>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</si>
  <si>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</si>
  <si>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</si>
  <si>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</si>
  <si>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</si>
  <si>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</si>
  <si>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</si>
  <si>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</si>
  <si>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</si>
  <si>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</si>
  <si>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</si>
  <si>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</si>
  <si>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</si>
  <si>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</si>
  <si>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</si>
  <si>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</si>
  <si>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</si>
  <si>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</si>
  <si>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</si>
  <si>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</si>
  <si>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</si>
  <si>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</si>
  <si>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</si>
  <si>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</si>
  <si>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</si>
  <si>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</si>
  <si>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</si>
  <si>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</si>
  <si>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</si>
  <si>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</si>
  <si>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</si>
  <si>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</si>
  <si>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</si>
  <si>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</si>
  <si>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</si>
  <si>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</si>
  <si>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</si>
  <si>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</si>
  <si>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</si>
  <si>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</si>
  <si>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</si>
  <si>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</si>
  <si>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</si>
  <si>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</si>
  <si>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</si>
  <si>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</si>
  <si>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</si>
  <si>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</si>
  <si>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</si>
  <si>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</si>
  <si>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</si>
  <si>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</si>
  <si>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</si>
  <si>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</si>
  <si>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</si>
  <si>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</si>
  <si>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</si>
  <si>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</si>
  <si>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</si>
  <si>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</si>
  <si>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</si>
  <si>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</si>
  <si>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03/02/21 - VENCIMENTO 10/02/21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</si>
</sst>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30">
      <selection activeCell="J63" sqref="J6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247556</v>
      </c>
      <c r="C7" s="47">
        <f t="shared" si="0"/>
        <v>210940</v>
      </c>
      <c r="D7" s="47">
        <f t="shared" si="0"/>
        <v>270387</v>
      </c>
      <c r="E7" s="47">
        <f t="shared" si="0"/>
        <v>144480</v>
      </c>
      <c r="F7" s="47">
        <f t="shared" si="0"/>
        <v>172379</v>
      </c>
      <c r="G7" s="47">
        <f t="shared" si="0"/>
        <v>187668</v>
      </c>
      <c r="H7" s="47">
        <f t="shared" si="0"/>
        <v>215405</v>
      </c>
      <c r="I7" s="47">
        <f t="shared" si="0"/>
        <v>284272</v>
      </c>
      <c r="J7" s="47">
        <f t="shared" si="0"/>
        <v>85063</v>
      </c>
      <c r="K7" s="47">
        <f t="shared" si="0"/>
        <v>1818150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17046</v>
      </c>
      <c r="C8" s="45">
        <f t="shared" si="1"/>
        <v>16255</v>
      </c>
      <c r="D8" s="45">
        <f t="shared" si="1"/>
        <v>17299</v>
      </c>
      <c r="E8" s="45">
        <f t="shared" si="1"/>
        <v>10238</v>
      </c>
      <c r="F8" s="45">
        <f t="shared" si="1"/>
        <v>12511</v>
      </c>
      <c r="G8" s="45">
        <f t="shared" si="1"/>
        <v>7898</v>
      </c>
      <c r="H8" s="45">
        <f t="shared" si="1"/>
        <v>6743</v>
      </c>
      <c r="I8" s="45">
        <f t="shared" si="1"/>
        <v>17035</v>
      </c>
      <c r="J8" s="45">
        <f t="shared" si="1"/>
        <v>3089</v>
      </c>
      <c r="K8" s="38">
        <f>SUM(B8:J8)</f>
        <v>108114</v>
      </c>
      <c r="L8"/>
      <c r="M8"/>
      <c r="N8"/>
    </row>
    <row r="9" spans="1:14" ht="16.5" customHeight="1">
      <c r="A9" s="22" t="s">
        <v>35</v>
      </c>
      <c r="B9" s="45">
        <v>17016</v>
      </c>
      <c r="C9" s="45">
        <v>16252</v>
      </c>
      <c r="D9" s="45">
        <v>17296</v>
      </c>
      <c r="E9" s="45">
        <v>10215</v>
      </c>
      <c r="F9" s="45">
        <v>12503</v>
      </c>
      <c r="G9" s="45">
        <v>7898</v>
      </c>
      <c r="H9" s="45">
        <v>6743</v>
      </c>
      <c r="I9" s="45">
        <v>17000</v>
      </c>
      <c r="J9" s="45">
        <v>3089</v>
      </c>
      <c r="K9" s="38">
        <f>SUM(B9:J9)</f>
        <v>108012</v>
      </c>
      <c r="L9"/>
      <c r="M9"/>
      <c r="N9"/>
    </row>
    <row r="10" spans="1:14" ht="16.5" customHeight="1">
      <c r="A10" s="22" t="s">
        <v>34</v>
      </c>
      <c r="B10" s="45">
        <v>30</v>
      </c>
      <c r="C10" s="45">
        <v>3</v>
      </c>
      <c r="D10" s="45">
        <v>3</v>
      </c>
      <c r="E10" s="45">
        <v>23</v>
      </c>
      <c r="F10" s="45">
        <v>8</v>
      </c>
      <c r="G10" s="45">
        <v>0</v>
      </c>
      <c r="H10" s="45">
        <v>0</v>
      </c>
      <c r="I10" s="45">
        <v>35</v>
      </c>
      <c r="J10" s="45">
        <v>0</v>
      </c>
      <c r="K10" s="38">
        <f>SUM(B10:J10)</f>
        <v>102</v>
      </c>
      <c r="L10"/>
      <c r="M10"/>
      <c r="N10"/>
    </row>
    <row r="11" spans="1:14" ht="16.5" customHeight="1">
      <c r="A11" s="44" t="s">
        <v>33</v>
      </c>
      <c r="B11" s="43">
        <v>230510</v>
      </c>
      <c r="C11" s="43">
        <v>194685</v>
      </c>
      <c r="D11" s="43">
        <v>253088</v>
      </c>
      <c r="E11" s="43">
        <v>134242</v>
      </c>
      <c r="F11" s="43">
        <v>159868</v>
      </c>
      <c r="G11" s="43">
        <v>179770</v>
      </c>
      <c r="H11" s="43">
        <v>208662</v>
      </c>
      <c r="I11" s="43">
        <v>267237</v>
      </c>
      <c r="J11" s="43">
        <v>81974</v>
      </c>
      <c r="K11" s="38">
        <f>SUM(B11:J11)</f>
        <v>1710036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1.474853707416877</v>
      </c>
      <c r="C15" s="39">
        <v>1.478424373945012</v>
      </c>
      <c r="D15" s="39">
        <v>1.240842256765084</v>
      </c>
      <c r="E15" s="39">
        <v>1.57939994757659</v>
      </c>
      <c r="F15" s="39">
        <v>1.333794587876571</v>
      </c>
      <c r="G15" s="39">
        <v>1.300493481691629</v>
      </c>
      <c r="H15" s="39">
        <v>1.294114650747426</v>
      </c>
      <c r="I15" s="39">
        <v>1.32121376086072</v>
      </c>
      <c r="J15" s="39">
        <v>1.45676486186217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1261183.72</v>
      </c>
      <c r="C17" s="36">
        <f aca="true" t="shared" si="2" ref="C17:J17">C18+C19+C20+C21+C22+C23+C24</f>
        <v>1177119.3299999998</v>
      </c>
      <c r="D17" s="36">
        <f t="shared" si="2"/>
        <v>1389049.6800000002</v>
      </c>
      <c r="E17" s="36">
        <f t="shared" si="2"/>
        <v>833772.2099999998</v>
      </c>
      <c r="F17" s="36">
        <f t="shared" si="2"/>
        <v>884222.2</v>
      </c>
      <c r="G17" s="36">
        <f t="shared" si="2"/>
        <v>941016.3599999999</v>
      </c>
      <c r="H17" s="36">
        <f t="shared" si="2"/>
        <v>860146.5999999999</v>
      </c>
      <c r="I17" s="36">
        <f t="shared" si="2"/>
        <v>1196813.0999999999</v>
      </c>
      <c r="J17" s="36">
        <f t="shared" si="2"/>
        <v>431432.91000000003</v>
      </c>
      <c r="K17" s="36">
        <f aca="true" t="shared" si="3" ref="K17:K24">SUM(B17:J17)</f>
        <v>8974756.11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830946.47</v>
      </c>
      <c r="C18" s="30">
        <f t="shared" si="4"/>
        <v>777229.52</v>
      </c>
      <c r="D18" s="30">
        <f t="shared" si="4"/>
        <v>1103584.54</v>
      </c>
      <c r="E18" s="30">
        <f t="shared" si="4"/>
        <v>513395.23</v>
      </c>
      <c r="F18" s="30">
        <f t="shared" si="4"/>
        <v>647765.81</v>
      </c>
      <c r="G18" s="30">
        <f t="shared" si="4"/>
        <v>713044.57</v>
      </c>
      <c r="H18" s="30">
        <f t="shared" si="4"/>
        <v>652397.12</v>
      </c>
      <c r="I18" s="30">
        <f t="shared" si="4"/>
        <v>869104.79</v>
      </c>
      <c r="J18" s="30">
        <f t="shared" si="4"/>
        <v>294649.73</v>
      </c>
      <c r="K18" s="30">
        <f t="shared" si="3"/>
        <v>6402117.780000001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394578.01</v>
      </c>
      <c r="C19" s="30">
        <f t="shared" si="5"/>
        <v>371845.55</v>
      </c>
      <c r="D19" s="30">
        <f t="shared" si="5"/>
        <v>265789.79</v>
      </c>
      <c r="E19" s="30">
        <f t="shared" si="5"/>
        <v>297461.17</v>
      </c>
      <c r="F19" s="30">
        <f t="shared" si="5"/>
        <v>216220.72</v>
      </c>
      <c r="G19" s="30">
        <f t="shared" si="5"/>
        <v>214265.25</v>
      </c>
      <c r="H19" s="30">
        <f t="shared" si="5"/>
        <v>191879.55</v>
      </c>
      <c r="I19" s="30">
        <f t="shared" si="5"/>
        <v>279168.42</v>
      </c>
      <c r="J19" s="30">
        <f t="shared" si="5"/>
        <v>134585.64</v>
      </c>
      <c r="K19" s="30">
        <f t="shared" si="3"/>
        <v>2365794.1</v>
      </c>
      <c r="L19"/>
      <c r="M19"/>
      <c r="N19"/>
    </row>
    <row r="20" spans="1:14" ht="16.5" customHeight="1">
      <c r="A20" s="18" t="s">
        <v>28</v>
      </c>
      <c r="B20" s="30">
        <v>34174.3</v>
      </c>
      <c r="C20" s="30">
        <v>25074.38</v>
      </c>
      <c r="D20" s="30">
        <v>20975.82</v>
      </c>
      <c r="E20" s="30">
        <v>21772.94</v>
      </c>
      <c r="F20" s="30">
        <v>22171.44</v>
      </c>
      <c r="G20" s="30">
        <v>18556.94</v>
      </c>
      <c r="H20" s="30">
        <v>23688.44</v>
      </c>
      <c r="I20" s="30">
        <v>45570.01</v>
      </c>
      <c r="J20" s="30">
        <v>11281.64</v>
      </c>
      <c r="K20" s="30">
        <f t="shared" si="3"/>
        <v>223265.91000000003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-1091.88</v>
      </c>
      <c r="H23" s="30">
        <v>0</v>
      </c>
      <c r="I23" s="30">
        <v>0</v>
      </c>
      <c r="J23" s="30">
        <v>0</v>
      </c>
      <c r="K23" s="30">
        <f t="shared" si="3"/>
        <v>-1091.88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-144926.36</v>
      </c>
      <c r="C27" s="30">
        <f t="shared" si="6"/>
        <v>-85238.6</v>
      </c>
      <c r="D27" s="30">
        <f t="shared" si="6"/>
        <v>-121003.54</v>
      </c>
      <c r="E27" s="30">
        <f t="shared" si="6"/>
        <v>-147176.32</v>
      </c>
      <c r="F27" s="30">
        <f t="shared" si="6"/>
        <v>-55013.2</v>
      </c>
      <c r="G27" s="30">
        <f t="shared" si="6"/>
        <v>-107457.33</v>
      </c>
      <c r="H27" s="30">
        <f t="shared" si="6"/>
        <v>-50516.59</v>
      </c>
      <c r="I27" s="30">
        <f t="shared" si="6"/>
        <v>-107333.59</v>
      </c>
      <c r="J27" s="30">
        <f t="shared" si="6"/>
        <v>-29556.73</v>
      </c>
      <c r="K27" s="30">
        <f aca="true" t="shared" si="7" ref="K27:K35">SUM(B27:J27)</f>
        <v>-848222.2599999999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-144926.36</v>
      </c>
      <c r="C28" s="30">
        <f t="shared" si="8"/>
        <v>-85238.6</v>
      </c>
      <c r="D28" s="30">
        <f t="shared" si="8"/>
        <v>-100525.15</v>
      </c>
      <c r="E28" s="30">
        <f t="shared" si="8"/>
        <v>-147176.32</v>
      </c>
      <c r="F28" s="30">
        <f t="shared" si="8"/>
        <v>-55013.2</v>
      </c>
      <c r="G28" s="30">
        <f t="shared" si="8"/>
        <v>-107457.33</v>
      </c>
      <c r="H28" s="30">
        <f t="shared" si="8"/>
        <v>-50516.59</v>
      </c>
      <c r="I28" s="30">
        <f t="shared" si="8"/>
        <v>-107333.59</v>
      </c>
      <c r="J28" s="30">
        <f t="shared" si="8"/>
        <v>-23628.34</v>
      </c>
      <c r="K28" s="30">
        <f t="shared" si="7"/>
        <v>-821815.4799999999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-74870.4</v>
      </c>
      <c r="C29" s="30">
        <f aca="true" t="shared" si="9" ref="C29:J29">-ROUND((C9)*$E$3,2)</f>
        <v>-71508.8</v>
      </c>
      <c r="D29" s="30">
        <f t="shared" si="9"/>
        <v>-76102.4</v>
      </c>
      <c r="E29" s="30">
        <f t="shared" si="9"/>
        <v>-44946</v>
      </c>
      <c r="F29" s="30">
        <f t="shared" si="9"/>
        <v>-55013.2</v>
      </c>
      <c r="G29" s="30">
        <f t="shared" si="9"/>
        <v>-34751.2</v>
      </c>
      <c r="H29" s="30">
        <f t="shared" si="9"/>
        <v>-29669.2</v>
      </c>
      <c r="I29" s="30">
        <f t="shared" si="9"/>
        <v>-74800</v>
      </c>
      <c r="J29" s="30">
        <f t="shared" si="9"/>
        <v>-13591.6</v>
      </c>
      <c r="K29" s="30">
        <f t="shared" si="7"/>
        <v>-475252.8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-6798</v>
      </c>
      <c r="C31" s="30">
        <v>-2525.6</v>
      </c>
      <c r="D31" s="30">
        <v>-2494.8</v>
      </c>
      <c r="E31" s="30">
        <v>-3009.6</v>
      </c>
      <c r="F31" s="26">
        <v>0</v>
      </c>
      <c r="G31" s="30">
        <v>-2648.8</v>
      </c>
      <c r="H31" s="30">
        <v>-951.47</v>
      </c>
      <c r="I31" s="30">
        <v>-1484.81</v>
      </c>
      <c r="J31" s="30">
        <v>-458.08</v>
      </c>
      <c r="K31" s="30">
        <f t="shared" si="7"/>
        <v>-20371.160000000007</v>
      </c>
      <c r="L31"/>
      <c r="M31"/>
      <c r="N31"/>
    </row>
    <row r="32" spans="1:14" ht="16.5" customHeight="1">
      <c r="A32" s="25" t="s">
        <v>21</v>
      </c>
      <c r="B32" s="30">
        <v>-63257.96</v>
      </c>
      <c r="C32" s="30">
        <v>-11204.2</v>
      </c>
      <c r="D32" s="30">
        <v>-21927.95</v>
      </c>
      <c r="E32" s="30">
        <v>-99220.72</v>
      </c>
      <c r="F32" s="26">
        <v>0</v>
      </c>
      <c r="G32" s="30">
        <v>-70057.33</v>
      </c>
      <c r="H32" s="30">
        <v>-19895.92</v>
      </c>
      <c r="I32" s="30">
        <v>-31048.78</v>
      </c>
      <c r="J32" s="30">
        <v>-9578.66</v>
      </c>
      <c r="K32" s="30">
        <f t="shared" si="7"/>
        <v>-326191.51999999996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1116257.3599999999</v>
      </c>
      <c r="C47" s="27">
        <f aca="true" t="shared" si="11" ref="C47:J47">IF(C17+C27+C48&lt;0,0,C17+C27+C48)</f>
        <v>1091880.7299999997</v>
      </c>
      <c r="D47" s="27">
        <f t="shared" si="11"/>
        <v>1268046.1400000001</v>
      </c>
      <c r="E47" s="27">
        <f t="shared" si="11"/>
        <v>686595.8899999999</v>
      </c>
      <c r="F47" s="27">
        <f t="shared" si="11"/>
        <v>829209</v>
      </c>
      <c r="G47" s="27">
        <f t="shared" si="11"/>
        <v>833559.0299999999</v>
      </c>
      <c r="H47" s="27">
        <f t="shared" si="11"/>
        <v>809630.0099999999</v>
      </c>
      <c r="I47" s="27">
        <f t="shared" si="11"/>
        <v>1089479.5099999998</v>
      </c>
      <c r="J47" s="27">
        <f t="shared" si="11"/>
        <v>401876.18000000005</v>
      </c>
      <c r="K47" s="20">
        <f>SUM(B47:J47)</f>
        <v>8126533.85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1116257.3599999999</v>
      </c>
      <c r="C53" s="10">
        <f t="shared" si="13"/>
        <v>1091880.73</v>
      </c>
      <c r="D53" s="10">
        <f t="shared" si="13"/>
        <v>1268046.14</v>
      </c>
      <c r="E53" s="10">
        <f t="shared" si="13"/>
        <v>686595.9</v>
      </c>
      <c r="F53" s="10">
        <f t="shared" si="13"/>
        <v>829209</v>
      </c>
      <c r="G53" s="10">
        <f t="shared" si="13"/>
        <v>833559.02</v>
      </c>
      <c r="H53" s="10">
        <f t="shared" si="13"/>
        <v>809630.02</v>
      </c>
      <c r="I53" s="10">
        <f>SUM(I54:I66)</f>
        <v>1089479.5</v>
      </c>
      <c r="J53" s="10">
        <f t="shared" si="13"/>
        <v>401876.18</v>
      </c>
      <c r="K53" s="5">
        <f>SUM(K54:K66)</f>
        <v>8126533.849999998</v>
      </c>
      <c r="L53" s="9"/>
    </row>
    <row r="54" spans="1:11" ht="16.5" customHeight="1">
      <c r="A54" s="7" t="s">
        <v>60</v>
      </c>
      <c r="B54" s="8">
        <v>976055.44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976055.44</v>
      </c>
    </row>
    <row r="55" spans="1:11" ht="16.5" customHeight="1">
      <c r="A55" s="7" t="s">
        <v>61</v>
      </c>
      <c r="B55" s="8">
        <v>140201.92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140201.92</v>
      </c>
    </row>
    <row r="56" spans="1:11" ht="16.5" customHeight="1">
      <c r="A56" s="7" t="s">
        <v>4</v>
      </c>
      <c r="B56" s="6">
        <v>0</v>
      </c>
      <c r="C56" s="8">
        <v>1091880.73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1091880.73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1268046.14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1268046.14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686595.9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686595.9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829209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829209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833559.02</v>
      </c>
      <c r="H60" s="6">
        <v>0</v>
      </c>
      <c r="I60" s="6">
        <v>0</v>
      </c>
      <c r="J60" s="6">
        <v>0</v>
      </c>
      <c r="K60" s="5">
        <f t="shared" si="14"/>
        <v>833559.02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809630.02</v>
      </c>
      <c r="I61" s="6">
        <v>0</v>
      </c>
      <c r="J61" s="6">
        <v>0</v>
      </c>
      <c r="K61" s="5">
        <f t="shared" si="14"/>
        <v>809630.02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400492.66</v>
      </c>
      <c r="J63" s="6">
        <v>0</v>
      </c>
      <c r="K63" s="5">
        <f t="shared" si="14"/>
        <v>400492.66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688986.84</v>
      </c>
      <c r="J64" s="6">
        <v>0</v>
      </c>
      <c r="K64" s="5">
        <f t="shared" si="14"/>
        <v>688986.84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401876.18</v>
      </c>
      <c r="K65" s="5">
        <f t="shared" si="14"/>
        <v>401876.18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2021-02-09T18:39:44Z</dcterms:modified>
  <cp:category/>
  <cp:version/>
  <cp:contentType/>
  <cp:contentStatus/>
</cp:coreProperties>
</file>