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<sst xmlns="http://schemas.openxmlformats.org/spreadsheetml/2006/main" count="74" uniqueCount="73">
  <si>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</si>
  <si>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</si>
  <si>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</si>
  <si>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</si>
  <si>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</si>
  <si>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</si>
  <si>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</si>
  <si>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</si>
  <si>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</si>
  <si>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</si>
  <si>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</si>
  <si>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</si>
  <si>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</si>
  <si>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</si>
  <si>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</si>
  <si>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</si>
  <si>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</si>
  <si>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</si>
  <si>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</si>
  <si>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</si>
  <si>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</si>
  <si>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</si>
  <si>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</si>
  <si>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</si>
  <si>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</si>
  <si>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</si>
  <si>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</si>
  <si>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</si>
  <si>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</si>
  <si>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</si>
  <si>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</si>
  <si>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</si>
  <si>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</si>
  <si>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</si>
  <si>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</si>
  <si>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</si>
  <si>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</si>
  <si>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</si>
  <si>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</si>
  <si>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</si>
  <si>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</si>
  <si>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</si>
  <si>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</si>
  <si>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</si>
  <si>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</si>
  <si>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</si>
  <si>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</si>
  <si>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</si>
  <si>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</si>
  <si>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</si>
  <si>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</si>
  <si>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</si>
  <si>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</si>
  <si>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</si>
  <si>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</si>
  <si>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</si>
  <si>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</si>
  <si>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</si>
  <si>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</si>
  <si>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</si>
  <si>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</si>
  <si>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</si>
  <si>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</si>
  <si>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</si>
  <si>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</si>
  <si>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</si>
  <si>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</si>
  <si>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</si>
  <si>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</si>
  <si>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</si>
  <si>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</si>
  <si>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</si>
  <si>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02/02/21 - VENCIMENTO 09/02/21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</si>
</sst>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241238</v>
      </c>
      <c r="C7" s="47">
        <f t="shared" si="0"/>
        <v>204974</v>
      </c>
      <c r="D7" s="47">
        <f t="shared" si="0"/>
        <v>261777</v>
      </c>
      <c r="E7" s="47">
        <f t="shared" si="0"/>
        <v>140815</v>
      </c>
      <c r="F7" s="47">
        <f t="shared" si="0"/>
        <v>166389</v>
      </c>
      <c r="G7" s="47">
        <f t="shared" si="0"/>
        <v>183526</v>
      </c>
      <c r="H7" s="47">
        <f t="shared" si="0"/>
        <v>209516</v>
      </c>
      <c r="I7" s="47">
        <f t="shared" si="0"/>
        <v>276406</v>
      </c>
      <c r="J7" s="47">
        <f t="shared" si="0"/>
        <v>83409</v>
      </c>
      <c r="K7" s="47">
        <f t="shared" si="0"/>
        <v>1768050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16992</v>
      </c>
      <c r="C8" s="45">
        <f t="shared" si="1"/>
        <v>15957</v>
      </c>
      <c r="D8" s="45">
        <f t="shared" si="1"/>
        <v>16728</v>
      </c>
      <c r="E8" s="45">
        <f t="shared" si="1"/>
        <v>10140</v>
      </c>
      <c r="F8" s="45">
        <f t="shared" si="1"/>
        <v>12321</v>
      </c>
      <c r="G8" s="45">
        <f t="shared" si="1"/>
        <v>7874</v>
      </c>
      <c r="H8" s="45">
        <f t="shared" si="1"/>
        <v>6756</v>
      </c>
      <c r="I8" s="45">
        <f t="shared" si="1"/>
        <v>16763</v>
      </c>
      <c r="J8" s="45">
        <f t="shared" si="1"/>
        <v>3136</v>
      </c>
      <c r="K8" s="38">
        <f>SUM(B8:J8)</f>
        <v>106667</v>
      </c>
      <c r="L8"/>
      <c r="M8"/>
      <c r="N8"/>
    </row>
    <row r="9" spans="1:14" ht="16.5" customHeight="1">
      <c r="A9" s="22" t="s">
        <v>35</v>
      </c>
      <c r="B9" s="45">
        <v>16974</v>
      </c>
      <c r="C9" s="45">
        <v>15954</v>
      </c>
      <c r="D9" s="45">
        <v>16725</v>
      </c>
      <c r="E9" s="45">
        <v>10117</v>
      </c>
      <c r="F9" s="45">
        <v>12314</v>
      </c>
      <c r="G9" s="45">
        <v>7873</v>
      </c>
      <c r="H9" s="45">
        <v>6756</v>
      </c>
      <c r="I9" s="45">
        <v>16728</v>
      </c>
      <c r="J9" s="45">
        <v>3136</v>
      </c>
      <c r="K9" s="38">
        <f>SUM(B9:J9)</f>
        <v>106577</v>
      </c>
      <c r="L9"/>
      <c r="M9"/>
      <c r="N9"/>
    </row>
    <row r="10" spans="1:14" ht="16.5" customHeight="1">
      <c r="A10" s="22" t="s">
        <v>34</v>
      </c>
      <c r="B10" s="45">
        <v>18</v>
      </c>
      <c r="C10" s="45">
        <v>3</v>
      </c>
      <c r="D10" s="45">
        <v>3</v>
      </c>
      <c r="E10" s="45">
        <v>23</v>
      </c>
      <c r="F10" s="45">
        <v>7</v>
      </c>
      <c r="G10" s="45">
        <v>1</v>
      </c>
      <c r="H10" s="45">
        <v>0</v>
      </c>
      <c r="I10" s="45">
        <v>35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33</v>
      </c>
      <c r="B11" s="43">
        <v>224246</v>
      </c>
      <c r="C11" s="43">
        <v>189017</v>
      </c>
      <c r="D11" s="43">
        <v>245049</v>
      </c>
      <c r="E11" s="43">
        <v>130675</v>
      </c>
      <c r="F11" s="43">
        <v>154068</v>
      </c>
      <c r="G11" s="43">
        <v>175652</v>
      </c>
      <c r="H11" s="43">
        <v>202760</v>
      </c>
      <c r="I11" s="43">
        <v>259643</v>
      </c>
      <c r="J11" s="43">
        <v>80273</v>
      </c>
      <c r="K11" s="38">
        <f>SUM(B11:J11)</f>
        <v>1661383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1.496362114333327</v>
      </c>
      <c r="C15" s="39">
        <v>1.510510337812385</v>
      </c>
      <c r="D15" s="39">
        <v>1.276244505414589</v>
      </c>
      <c r="E15" s="39">
        <v>1.620190786351699</v>
      </c>
      <c r="F15" s="39">
        <v>1.374865634633073</v>
      </c>
      <c r="G15" s="39">
        <v>1.337152949385904</v>
      </c>
      <c r="H15" s="39">
        <v>1.321511034787606</v>
      </c>
      <c r="I15" s="39">
        <v>1.356078052563498</v>
      </c>
      <c r="J15" s="39">
        <v>1.483012893837914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1246699.69</v>
      </c>
      <c r="C17" s="36">
        <f aca="true" t="shared" si="2" ref="C17:J17">C18+C19+C20+C21+C22+C23+C24</f>
        <v>1168431.7199999997</v>
      </c>
      <c r="D17" s="36">
        <f t="shared" si="2"/>
        <v>1384293.4400000002</v>
      </c>
      <c r="E17" s="36">
        <f t="shared" si="2"/>
        <v>833916.22</v>
      </c>
      <c r="F17" s="36">
        <f t="shared" si="2"/>
        <v>880831.98</v>
      </c>
      <c r="G17" s="36">
        <f t="shared" si="2"/>
        <v>946642.39</v>
      </c>
      <c r="H17" s="36">
        <f t="shared" si="2"/>
        <v>854641.47</v>
      </c>
      <c r="I17" s="36">
        <f t="shared" si="2"/>
        <v>1193931.64</v>
      </c>
      <c r="J17" s="36">
        <f t="shared" si="2"/>
        <v>430483.92000000004</v>
      </c>
      <c r="K17" s="36">
        <f aca="true" t="shared" si="3" ref="K17:K24">SUM(B17:J17)</f>
        <v>8939872.469999999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809739.47</v>
      </c>
      <c r="C18" s="30">
        <f t="shared" si="4"/>
        <v>755247.2</v>
      </c>
      <c r="D18" s="30">
        <f t="shared" si="4"/>
        <v>1068442.83</v>
      </c>
      <c r="E18" s="30">
        <f t="shared" si="4"/>
        <v>500372.02</v>
      </c>
      <c r="F18" s="30">
        <f t="shared" si="4"/>
        <v>625256.58</v>
      </c>
      <c r="G18" s="30">
        <f t="shared" si="4"/>
        <v>697307.04</v>
      </c>
      <c r="H18" s="30">
        <f t="shared" si="4"/>
        <v>634561.11</v>
      </c>
      <c r="I18" s="30">
        <f t="shared" si="4"/>
        <v>845056.06</v>
      </c>
      <c r="J18" s="30">
        <f t="shared" si="4"/>
        <v>288920.44</v>
      </c>
      <c r="K18" s="30">
        <f t="shared" si="3"/>
        <v>6224902.750000001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401924</v>
      </c>
      <c r="C19" s="30">
        <f t="shared" si="5"/>
        <v>385561.5</v>
      </c>
      <c r="D19" s="30">
        <f t="shared" si="5"/>
        <v>295151.46</v>
      </c>
      <c r="E19" s="30">
        <f t="shared" si="5"/>
        <v>310326.12</v>
      </c>
      <c r="F19" s="30">
        <f t="shared" si="5"/>
        <v>234387.2</v>
      </c>
      <c r="G19" s="30">
        <f t="shared" si="5"/>
        <v>235099.13</v>
      </c>
      <c r="H19" s="30">
        <f t="shared" si="5"/>
        <v>204018.4</v>
      </c>
      <c r="I19" s="30">
        <f t="shared" si="5"/>
        <v>300905.92</v>
      </c>
      <c r="J19" s="30">
        <f t="shared" si="5"/>
        <v>139552.3</v>
      </c>
      <c r="K19" s="30">
        <f t="shared" si="3"/>
        <v>2506926.03</v>
      </c>
      <c r="L19"/>
      <c r="M19"/>
      <c r="N19"/>
    </row>
    <row r="20" spans="1:14" ht="16.5" customHeight="1">
      <c r="A20" s="18" t="s">
        <v>28</v>
      </c>
      <c r="B20" s="30">
        <v>33903.66</v>
      </c>
      <c r="C20" s="30">
        <v>24653.14</v>
      </c>
      <c r="D20" s="30">
        <v>21999.62</v>
      </c>
      <c r="E20" s="30">
        <v>22075.21</v>
      </c>
      <c r="F20" s="30">
        <v>23123.97</v>
      </c>
      <c r="G20" s="30">
        <v>18843.98</v>
      </c>
      <c r="H20" s="30">
        <v>23880.47</v>
      </c>
      <c r="I20" s="30">
        <v>44999.78</v>
      </c>
      <c r="J20" s="30">
        <v>11095.28</v>
      </c>
      <c r="K20" s="30">
        <f t="shared" si="3"/>
        <v>224575.11000000002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-352.38</v>
      </c>
      <c r="C23" s="30">
        <v>0</v>
      </c>
      <c r="D23" s="30">
        <v>0</v>
      </c>
      <c r="E23" s="30">
        <v>0</v>
      </c>
      <c r="F23" s="30">
        <v>0</v>
      </c>
      <c r="G23" s="30">
        <v>-849.24</v>
      </c>
      <c r="H23" s="30">
        <v>0</v>
      </c>
      <c r="I23" s="30">
        <v>0</v>
      </c>
      <c r="J23" s="30">
        <v>0</v>
      </c>
      <c r="K23" s="30">
        <f t="shared" si="3"/>
        <v>-1201.62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-267342.61</v>
      </c>
      <c r="C27" s="30">
        <f t="shared" si="6"/>
        <v>-80845.94</v>
      </c>
      <c r="D27" s="30">
        <f t="shared" si="6"/>
        <v>-152009.16999999998</v>
      </c>
      <c r="E27" s="30">
        <f t="shared" si="6"/>
        <v>-234255.75999999998</v>
      </c>
      <c r="F27" s="30">
        <f t="shared" si="6"/>
        <v>-54181.6</v>
      </c>
      <c r="G27" s="30">
        <f t="shared" si="6"/>
        <v>-248595.63</v>
      </c>
      <c r="H27" s="30">
        <f t="shared" si="6"/>
        <v>-76069.62000000001</v>
      </c>
      <c r="I27" s="30">
        <f t="shared" si="6"/>
        <v>-145924.59999999998</v>
      </c>
      <c r="J27" s="30">
        <f t="shared" si="6"/>
        <v>-42038.22</v>
      </c>
      <c r="K27" s="30">
        <f aca="true" t="shared" si="7" ref="K27:K35">SUM(B27:J27)</f>
        <v>-1301263.1500000001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-267342.61</v>
      </c>
      <c r="C28" s="30">
        <f t="shared" si="8"/>
        <v>-80845.94</v>
      </c>
      <c r="D28" s="30">
        <f t="shared" si="8"/>
        <v>-131530.78</v>
      </c>
      <c r="E28" s="30">
        <f t="shared" si="8"/>
        <v>-234255.75999999998</v>
      </c>
      <c r="F28" s="30">
        <f t="shared" si="8"/>
        <v>-54181.6</v>
      </c>
      <c r="G28" s="30">
        <f t="shared" si="8"/>
        <v>-248595.63</v>
      </c>
      <c r="H28" s="30">
        <f t="shared" si="8"/>
        <v>-76069.62000000001</v>
      </c>
      <c r="I28" s="30">
        <f t="shared" si="8"/>
        <v>-145924.59999999998</v>
      </c>
      <c r="J28" s="30">
        <f t="shared" si="8"/>
        <v>-36109.83</v>
      </c>
      <c r="K28" s="30">
        <f t="shared" si="7"/>
        <v>-1274856.37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-74685.6</v>
      </c>
      <c r="C29" s="30">
        <f aca="true" t="shared" si="9" ref="C29:J29">-ROUND((C9)*$E$3,2)</f>
        <v>-70197.6</v>
      </c>
      <c r="D29" s="30">
        <f t="shared" si="9"/>
        <v>-73590</v>
      </c>
      <c r="E29" s="30">
        <f t="shared" si="9"/>
        <v>-44514.8</v>
      </c>
      <c r="F29" s="30">
        <f t="shared" si="9"/>
        <v>-54181.6</v>
      </c>
      <c r="G29" s="30">
        <f t="shared" si="9"/>
        <v>-34641.2</v>
      </c>
      <c r="H29" s="30">
        <f t="shared" si="9"/>
        <v>-29726.4</v>
      </c>
      <c r="I29" s="30">
        <f t="shared" si="9"/>
        <v>-73603.2</v>
      </c>
      <c r="J29" s="30">
        <f t="shared" si="9"/>
        <v>-13798.4</v>
      </c>
      <c r="K29" s="30">
        <f t="shared" si="7"/>
        <v>-468938.80000000005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-12755.6</v>
      </c>
      <c r="C31" s="30">
        <v>-1408</v>
      </c>
      <c r="D31" s="30">
        <v>-3819.2</v>
      </c>
      <c r="E31" s="30">
        <v>-5209.6</v>
      </c>
      <c r="F31" s="26">
        <v>0</v>
      </c>
      <c r="G31" s="30">
        <v>-4510</v>
      </c>
      <c r="H31" s="30">
        <v>-1635.81</v>
      </c>
      <c r="I31" s="30">
        <v>-2552.79</v>
      </c>
      <c r="J31" s="30">
        <v>-787.55</v>
      </c>
      <c r="K31" s="30">
        <f t="shared" si="7"/>
        <v>-32678.550000000003</v>
      </c>
      <c r="L31"/>
      <c r="M31"/>
      <c r="N31"/>
    </row>
    <row r="32" spans="1:14" ht="16.5" customHeight="1">
      <c r="A32" s="25" t="s">
        <v>21</v>
      </c>
      <c r="B32" s="30">
        <v>-179901.41</v>
      </c>
      <c r="C32" s="30">
        <v>-9240.34</v>
      </c>
      <c r="D32" s="30">
        <v>-54121.58</v>
      </c>
      <c r="E32" s="30">
        <v>-184531.36</v>
      </c>
      <c r="F32" s="26">
        <v>0</v>
      </c>
      <c r="G32" s="30">
        <v>-209444.43</v>
      </c>
      <c r="H32" s="30">
        <v>-44707.41</v>
      </c>
      <c r="I32" s="30">
        <v>-69768.61</v>
      </c>
      <c r="J32" s="30">
        <v>-21523.88</v>
      </c>
      <c r="K32" s="30">
        <f t="shared" si="7"/>
        <v>-773239.02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979357.08</v>
      </c>
      <c r="C47" s="27">
        <f aca="true" t="shared" si="11" ref="C47:J47">IF(C17+C27+C48&lt;0,0,C17+C27+C48)</f>
        <v>1087585.7799999998</v>
      </c>
      <c r="D47" s="27">
        <f t="shared" si="11"/>
        <v>1232284.2700000003</v>
      </c>
      <c r="E47" s="27">
        <f t="shared" si="11"/>
        <v>599660.46</v>
      </c>
      <c r="F47" s="27">
        <f t="shared" si="11"/>
        <v>826650.38</v>
      </c>
      <c r="G47" s="27">
        <f t="shared" si="11"/>
        <v>698046.76</v>
      </c>
      <c r="H47" s="27">
        <f t="shared" si="11"/>
        <v>778571.85</v>
      </c>
      <c r="I47" s="27">
        <f t="shared" si="11"/>
        <v>1048007.0399999999</v>
      </c>
      <c r="J47" s="27">
        <f t="shared" si="11"/>
        <v>388445.70000000007</v>
      </c>
      <c r="K47" s="20">
        <f>SUM(B47:J47)</f>
        <v>7638609.319999999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979357.0800000001</v>
      </c>
      <c r="C53" s="10">
        <f t="shared" si="13"/>
        <v>1087585.78</v>
      </c>
      <c r="D53" s="10">
        <f t="shared" si="13"/>
        <v>1232284.27</v>
      </c>
      <c r="E53" s="10">
        <f t="shared" si="13"/>
        <v>599660.46</v>
      </c>
      <c r="F53" s="10">
        <f t="shared" si="13"/>
        <v>826650.39</v>
      </c>
      <c r="G53" s="10">
        <f t="shared" si="13"/>
        <v>698046.75</v>
      </c>
      <c r="H53" s="10">
        <f t="shared" si="13"/>
        <v>778571.85</v>
      </c>
      <c r="I53" s="10">
        <f>SUM(I54:I66)</f>
        <v>1048007.04</v>
      </c>
      <c r="J53" s="10">
        <f t="shared" si="13"/>
        <v>388445.69</v>
      </c>
      <c r="K53" s="5">
        <f>SUM(K54:K66)</f>
        <v>7638609.31</v>
      </c>
      <c r="L53" s="9"/>
    </row>
    <row r="54" spans="1:11" ht="16.5" customHeight="1">
      <c r="A54" s="7" t="s">
        <v>60</v>
      </c>
      <c r="B54" s="8">
        <v>855076.67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855076.67</v>
      </c>
    </row>
    <row r="55" spans="1:11" ht="16.5" customHeight="1">
      <c r="A55" s="7" t="s">
        <v>61</v>
      </c>
      <c r="B55" s="8">
        <v>124280.41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124280.41</v>
      </c>
    </row>
    <row r="56" spans="1:11" ht="16.5" customHeight="1">
      <c r="A56" s="7" t="s">
        <v>4</v>
      </c>
      <c r="B56" s="6">
        <v>0</v>
      </c>
      <c r="C56" s="8">
        <v>1087585.78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1087585.78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1232284.27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1232284.27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599660.46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599660.46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826650.39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826650.39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698046.75</v>
      </c>
      <c r="H60" s="6">
        <v>0</v>
      </c>
      <c r="I60" s="6">
        <v>0</v>
      </c>
      <c r="J60" s="6">
        <v>0</v>
      </c>
      <c r="K60" s="5">
        <f t="shared" si="14"/>
        <v>698046.75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778571.85</v>
      </c>
      <c r="I61" s="6">
        <v>0</v>
      </c>
      <c r="J61" s="6">
        <v>0</v>
      </c>
      <c r="K61" s="5">
        <f t="shared" si="14"/>
        <v>778571.85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420879.63</v>
      </c>
      <c r="J63" s="6">
        <v>0</v>
      </c>
      <c r="K63" s="5">
        <f t="shared" si="14"/>
        <v>420879.63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627127.41</v>
      </c>
      <c r="J64" s="6">
        <v>0</v>
      </c>
      <c r="K64" s="5">
        <f t="shared" si="14"/>
        <v>627127.41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388445.69</v>
      </c>
      <c r="K65" s="5">
        <f t="shared" si="14"/>
        <v>388445.69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2021-02-08T19:06:42Z</dcterms:modified>
  <cp:category/>
  <cp:version/>
  <cp:contentType/>
  <cp:contentStatus/>
</cp:coreProperties>
</file>