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<sst xmlns="http://schemas.openxmlformats.org/spreadsheetml/2006/main" count="74" uniqueCount="73">
  <si>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</si>
  <si>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</si>
  <si>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</si>
  <si>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</si>
  <si>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</si>
  <si>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</si>
  <si>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</si>
  <si>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</si>
  <si>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</si>
  <si>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</si>
  <si>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</si>
  <si>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</si>
  <si>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</si>
  <si>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</si>
  <si>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</si>
  <si>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</si>
  <si>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</si>
  <si>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</si>
  <si>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</si>
  <si>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</si>
  <si>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</si>
  <si>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</si>
  <si>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</si>
  <si>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</si>
  <si>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</si>
  <si>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</si>
  <si>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</si>
  <si>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</si>
  <si>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</si>
  <si>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</si>
  <si>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</si>
  <si>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</si>
  <si>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</si>
  <si>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</si>
  <si>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</si>
  <si>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</si>
  <si>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</si>
  <si>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</si>
  <si>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</si>
  <si>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</si>
  <si>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</si>
  <si>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</si>
  <si>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</si>
  <si>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</si>
  <si>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</si>
  <si>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</si>
  <si>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</si>
  <si>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</si>
  <si>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</si>
  <si>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</si>
  <si>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</si>
  <si>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</si>
  <si>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</si>
  <si>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</si>
  <si>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</si>
  <si>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</si>
  <si>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</si>
  <si>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</si>
  <si>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</si>
  <si>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</si>
  <si>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</si>
  <si>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</si>
  <si>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</si>
  <si>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</si>
  <si>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</si>
  <si>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</si>
  <si>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</si>
  <si>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</si>
  <si>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</si>
  <si>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</si>
  <si>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</si>
  <si>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</si>
  <si>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01/02/21 - VENCIMENTO 08/02/21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</si>
</sst>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235718</v>
      </c>
      <c r="C7" s="47">
        <f t="shared" si="0"/>
        <v>202252</v>
      </c>
      <c r="D7" s="47">
        <f t="shared" si="0"/>
        <v>256383</v>
      </c>
      <c r="E7" s="47">
        <f t="shared" si="0"/>
        <v>135320</v>
      </c>
      <c r="F7" s="47">
        <f t="shared" si="0"/>
        <v>165425</v>
      </c>
      <c r="G7" s="47">
        <f t="shared" si="0"/>
        <v>180757</v>
      </c>
      <c r="H7" s="47">
        <f t="shared" si="0"/>
        <v>208195</v>
      </c>
      <c r="I7" s="47">
        <f t="shared" si="0"/>
        <v>271686</v>
      </c>
      <c r="J7" s="47">
        <f t="shared" si="0"/>
        <v>81741</v>
      </c>
      <c r="K7" s="47">
        <f t="shared" si="0"/>
        <v>1737477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17103</v>
      </c>
      <c r="C8" s="45">
        <f t="shared" si="1"/>
        <v>16538</v>
      </c>
      <c r="D8" s="45">
        <f t="shared" si="1"/>
        <v>18038</v>
      </c>
      <c r="E8" s="45">
        <f t="shared" si="1"/>
        <v>10033</v>
      </c>
      <c r="F8" s="45">
        <f t="shared" si="1"/>
        <v>12610</v>
      </c>
      <c r="G8" s="45">
        <f t="shared" si="1"/>
        <v>8001</v>
      </c>
      <c r="H8" s="45">
        <f t="shared" si="1"/>
        <v>7387</v>
      </c>
      <c r="I8" s="45">
        <f t="shared" si="1"/>
        <v>16938</v>
      </c>
      <c r="J8" s="45">
        <f t="shared" si="1"/>
        <v>2941</v>
      </c>
      <c r="K8" s="38">
        <f>SUM(B8:J8)</f>
        <v>109589</v>
      </c>
      <c r="L8"/>
      <c r="M8"/>
      <c r="N8"/>
    </row>
    <row r="9" spans="1:14" ht="16.5" customHeight="1">
      <c r="A9" s="22" t="s">
        <v>35</v>
      </c>
      <c r="B9" s="45">
        <v>17086</v>
      </c>
      <c r="C9" s="45">
        <v>16538</v>
      </c>
      <c r="D9" s="45">
        <v>18037</v>
      </c>
      <c r="E9" s="45">
        <v>10003</v>
      </c>
      <c r="F9" s="45">
        <v>12603</v>
      </c>
      <c r="G9" s="45">
        <v>8000</v>
      </c>
      <c r="H9" s="45">
        <v>7387</v>
      </c>
      <c r="I9" s="45">
        <v>16905</v>
      </c>
      <c r="J9" s="45">
        <v>2941</v>
      </c>
      <c r="K9" s="38">
        <f>SUM(B9:J9)</f>
        <v>109500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0</v>
      </c>
      <c r="D10" s="45">
        <v>1</v>
      </c>
      <c r="E10" s="45">
        <v>30</v>
      </c>
      <c r="F10" s="45">
        <v>7</v>
      </c>
      <c r="G10" s="45">
        <v>1</v>
      </c>
      <c r="H10" s="45">
        <v>0</v>
      </c>
      <c r="I10" s="45">
        <v>33</v>
      </c>
      <c r="J10" s="45">
        <v>0</v>
      </c>
      <c r="K10" s="38">
        <f>SUM(B10:J10)</f>
        <v>89</v>
      </c>
      <c r="L10"/>
      <c r="M10"/>
      <c r="N10"/>
    </row>
    <row r="11" spans="1:14" ht="16.5" customHeight="1">
      <c r="A11" s="44" t="s">
        <v>33</v>
      </c>
      <c r="B11" s="43">
        <v>218615</v>
      </c>
      <c r="C11" s="43">
        <v>185714</v>
      </c>
      <c r="D11" s="43">
        <v>238345</v>
      </c>
      <c r="E11" s="43">
        <v>125287</v>
      </c>
      <c r="F11" s="43">
        <v>152815</v>
      </c>
      <c r="G11" s="43">
        <v>172756</v>
      </c>
      <c r="H11" s="43">
        <v>200808</v>
      </c>
      <c r="I11" s="43">
        <v>254748</v>
      </c>
      <c r="J11" s="43">
        <v>78800</v>
      </c>
      <c r="K11" s="38">
        <f>SUM(B11:J11)</f>
        <v>1627888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1.531411718818927</v>
      </c>
      <c r="C15" s="39">
        <v>1.531103292676638</v>
      </c>
      <c r="D15" s="39">
        <v>1.288461186770748</v>
      </c>
      <c r="E15" s="39">
        <v>1.659542727550352</v>
      </c>
      <c r="F15" s="39">
        <v>1.381241499762689</v>
      </c>
      <c r="G15" s="39">
        <v>1.337767535550173</v>
      </c>
      <c r="H15" s="39">
        <v>1.329507262095136</v>
      </c>
      <c r="I15" s="39">
        <v>1.37156302317574</v>
      </c>
      <c r="J15" s="39">
        <v>1.510309605573455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1246616.0000000002</v>
      </c>
      <c r="C17" s="36">
        <f aca="true" t="shared" si="2" ref="C17:J17">C18+C19+C20+C21+C22+C23+C24</f>
        <v>1168557.04</v>
      </c>
      <c r="D17" s="36">
        <f t="shared" si="2"/>
        <v>1367870.8599999999</v>
      </c>
      <c r="E17" s="36">
        <f t="shared" si="2"/>
        <v>820682.25</v>
      </c>
      <c r="F17" s="36">
        <f t="shared" si="2"/>
        <v>879535.5999999999</v>
      </c>
      <c r="G17" s="36">
        <f t="shared" si="2"/>
        <v>931926.4599999998</v>
      </c>
      <c r="H17" s="36">
        <f t="shared" si="2"/>
        <v>854130.95</v>
      </c>
      <c r="I17" s="36">
        <f t="shared" si="2"/>
        <v>1187080.61</v>
      </c>
      <c r="J17" s="36">
        <f t="shared" si="2"/>
        <v>429646.5400000001</v>
      </c>
      <c r="K17" s="36">
        <f aca="true" t="shared" si="3" ref="K17:K24">SUM(B17:J17)</f>
        <v>8886046.31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791211.04</v>
      </c>
      <c r="C18" s="30">
        <f t="shared" si="4"/>
        <v>745217.72</v>
      </c>
      <c r="D18" s="30">
        <f t="shared" si="4"/>
        <v>1046427.21</v>
      </c>
      <c r="E18" s="30">
        <f t="shared" si="4"/>
        <v>480846.09</v>
      </c>
      <c r="F18" s="30">
        <f t="shared" si="4"/>
        <v>621634.07</v>
      </c>
      <c r="G18" s="30">
        <f t="shared" si="4"/>
        <v>686786.22</v>
      </c>
      <c r="H18" s="30">
        <f t="shared" si="4"/>
        <v>630560.2</v>
      </c>
      <c r="I18" s="30">
        <f t="shared" si="4"/>
        <v>830625.61</v>
      </c>
      <c r="J18" s="30">
        <f t="shared" si="4"/>
        <v>283142.65</v>
      </c>
      <c r="K18" s="30">
        <f t="shared" si="3"/>
        <v>6116450.8100000005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420458.82</v>
      </c>
      <c r="C19" s="30">
        <f t="shared" si="5"/>
        <v>395787.58</v>
      </c>
      <c r="D19" s="30">
        <f t="shared" si="5"/>
        <v>301853.63</v>
      </c>
      <c r="E19" s="30">
        <f t="shared" si="5"/>
        <v>317138.54</v>
      </c>
      <c r="F19" s="30">
        <f t="shared" si="5"/>
        <v>236992.71</v>
      </c>
      <c r="G19" s="30">
        <f t="shared" si="5"/>
        <v>231974.09</v>
      </c>
      <c r="H19" s="30">
        <f t="shared" si="5"/>
        <v>207774.17</v>
      </c>
      <c r="I19" s="30">
        <f t="shared" si="5"/>
        <v>308629.76</v>
      </c>
      <c r="J19" s="30">
        <f t="shared" si="5"/>
        <v>144490.41</v>
      </c>
      <c r="K19" s="30">
        <f t="shared" si="3"/>
        <v>2565099.71</v>
      </c>
      <c r="L19"/>
      <c r="M19"/>
      <c r="N19"/>
    </row>
    <row r="20" spans="1:14" ht="16.5" customHeight="1">
      <c r="A20" s="18" t="s">
        <v>28</v>
      </c>
      <c r="B20" s="30">
        <v>33696.12</v>
      </c>
      <c r="C20" s="30">
        <v>24581.86</v>
      </c>
      <c r="D20" s="30">
        <v>21405.93</v>
      </c>
      <c r="E20" s="30">
        <v>21807.33</v>
      </c>
      <c r="F20" s="30">
        <v>22844.59</v>
      </c>
      <c r="G20" s="30">
        <v>18259.19</v>
      </c>
      <c r="H20" s="30">
        <v>23615.09</v>
      </c>
      <c r="I20" s="30">
        <v>44855.36</v>
      </c>
      <c r="J20" s="30">
        <v>11097.58</v>
      </c>
      <c r="K20" s="30">
        <f t="shared" si="3"/>
        <v>222163.04999999996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-234.92</v>
      </c>
      <c r="C23" s="30">
        <v>0</v>
      </c>
      <c r="D23" s="30">
        <v>-515.44</v>
      </c>
      <c r="E23" s="30">
        <v>-252.58</v>
      </c>
      <c r="F23" s="30">
        <v>0</v>
      </c>
      <c r="G23" s="30">
        <v>-1334.52</v>
      </c>
      <c r="H23" s="30">
        <v>0</v>
      </c>
      <c r="I23" s="30">
        <v>0</v>
      </c>
      <c r="J23" s="30">
        <v>0</v>
      </c>
      <c r="K23" s="30">
        <f t="shared" si="3"/>
        <v>-2337.46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-136704.81</v>
      </c>
      <c r="C27" s="30">
        <f t="shared" si="6"/>
        <v>-81562.65</v>
      </c>
      <c r="D27" s="30">
        <f t="shared" si="6"/>
        <v>-123021.77</v>
      </c>
      <c r="E27" s="30">
        <f t="shared" si="6"/>
        <v>-110281.51000000001</v>
      </c>
      <c r="F27" s="30">
        <f t="shared" si="6"/>
        <v>-55453.2</v>
      </c>
      <c r="G27" s="30">
        <f t="shared" si="6"/>
        <v>-89366.85</v>
      </c>
      <c r="H27" s="30">
        <f t="shared" si="6"/>
        <v>-47471.18</v>
      </c>
      <c r="I27" s="30">
        <f t="shared" si="6"/>
        <v>-97741.06</v>
      </c>
      <c r="J27" s="30">
        <f t="shared" si="6"/>
        <v>-26075.15</v>
      </c>
      <c r="K27" s="30">
        <f aca="true" t="shared" si="7" ref="K27:K35">SUM(B27:J27)</f>
        <v>-767678.18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-136704.81</v>
      </c>
      <c r="C28" s="30">
        <f t="shared" si="8"/>
        <v>-81562.65</v>
      </c>
      <c r="D28" s="30">
        <f t="shared" si="8"/>
        <v>-102543.38</v>
      </c>
      <c r="E28" s="30">
        <f t="shared" si="8"/>
        <v>-110281.51000000001</v>
      </c>
      <c r="F28" s="30">
        <f t="shared" si="8"/>
        <v>-55453.2</v>
      </c>
      <c r="G28" s="30">
        <f t="shared" si="8"/>
        <v>-89366.85</v>
      </c>
      <c r="H28" s="30">
        <f t="shared" si="8"/>
        <v>-47471.18</v>
      </c>
      <c r="I28" s="30">
        <f t="shared" si="8"/>
        <v>-97741.06</v>
      </c>
      <c r="J28" s="30">
        <f t="shared" si="8"/>
        <v>-20146.760000000002</v>
      </c>
      <c r="K28" s="30">
        <f t="shared" si="7"/>
        <v>-741271.4000000001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-75178.4</v>
      </c>
      <c r="C29" s="30">
        <f aca="true" t="shared" si="9" ref="C29:J29">-ROUND((C9)*$E$3,2)</f>
        <v>-72767.2</v>
      </c>
      <c r="D29" s="30">
        <f t="shared" si="9"/>
        <v>-79362.8</v>
      </c>
      <c r="E29" s="30">
        <f t="shared" si="9"/>
        <v>-44013.2</v>
      </c>
      <c r="F29" s="30">
        <f t="shared" si="9"/>
        <v>-55453.2</v>
      </c>
      <c r="G29" s="30">
        <f t="shared" si="9"/>
        <v>-35200</v>
      </c>
      <c r="H29" s="30">
        <f t="shared" si="9"/>
        <v>-32502.8</v>
      </c>
      <c r="I29" s="30">
        <f t="shared" si="9"/>
        <v>-74382</v>
      </c>
      <c r="J29" s="30">
        <f t="shared" si="9"/>
        <v>-12940.4</v>
      </c>
      <c r="K29" s="30">
        <f t="shared" si="7"/>
        <v>-481800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-5134.8</v>
      </c>
      <c r="C31" s="30">
        <v>-1531.2</v>
      </c>
      <c r="D31" s="30">
        <v>-2085.6</v>
      </c>
      <c r="E31" s="30">
        <v>-1786.4</v>
      </c>
      <c r="F31" s="26">
        <v>0</v>
      </c>
      <c r="G31" s="30">
        <v>-1817.2</v>
      </c>
      <c r="H31" s="30">
        <v>-686.71</v>
      </c>
      <c r="I31" s="30">
        <v>-1071.65</v>
      </c>
      <c r="J31" s="30">
        <v>-330.61</v>
      </c>
      <c r="K31" s="30">
        <f t="shared" si="7"/>
        <v>-14444.17</v>
      </c>
      <c r="L31"/>
      <c r="M31"/>
      <c r="N31"/>
    </row>
    <row r="32" spans="1:14" ht="16.5" customHeight="1">
      <c r="A32" s="25" t="s">
        <v>21</v>
      </c>
      <c r="B32" s="30">
        <v>-56391.61</v>
      </c>
      <c r="C32" s="30">
        <v>-7264.25</v>
      </c>
      <c r="D32" s="30">
        <v>-21094.98</v>
      </c>
      <c r="E32" s="30">
        <v>-64481.91</v>
      </c>
      <c r="F32" s="26">
        <v>0</v>
      </c>
      <c r="G32" s="30">
        <v>-52349.65</v>
      </c>
      <c r="H32" s="30">
        <v>-14281.67</v>
      </c>
      <c r="I32" s="30">
        <v>-22287.41</v>
      </c>
      <c r="J32" s="30">
        <v>-6875.75</v>
      </c>
      <c r="K32" s="30">
        <f t="shared" si="7"/>
        <v>-245027.23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1109911.1900000002</v>
      </c>
      <c r="C47" s="27">
        <f aca="true" t="shared" si="11" ref="C47:J47">IF(C17+C27+C48&lt;0,0,C17+C27+C48)</f>
        <v>1086994.3900000001</v>
      </c>
      <c r="D47" s="27">
        <f t="shared" si="11"/>
        <v>1244849.0899999999</v>
      </c>
      <c r="E47" s="27">
        <f t="shared" si="11"/>
        <v>710400.74</v>
      </c>
      <c r="F47" s="27">
        <f t="shared" si="11"/>
        <v>824082.3999999999</v>
      </c>
      <c r="G47" s="27">
        <f t="shared" si="11"/>
        <v>842559.6099999999</v>
      </c>
      <c r="H47" s="27">
        <f t="shared" si="11"/>
        <v>806659.7699999999</v>
      </c>
      <c r="I47" s="27">
        <f t="shared" si="11"/>
        <v>1089339.55</v>
      </c>
      <c r="J47" s="27">
        <f t="shared" si="11"/>
        <v>403571.3900000001</v>
      </c>
      <c r="K47" s="20">
        <f>SUM(B47:J47)</f>
        <v>8118368.129999999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1109911.1800000002</v>
      </c>
      <c r="C53" s="10">
        <f t="shared" si="13"/>
        <v>1086994.39</v>
      </c>
      <c r="D53" s="10">
        <f t="shared" si="13"/>
        <v>1244849.1</v>
      </c>
      <c r="E53" s="10">
        <f t="shared" si="13"/>
        <v>710400.74</v>
      </c>
      <c r="F53" s="10">
        <f t="shared" si="13"/>
        <v>824082.39</v>
      </c>
      <c r="G53" s="10">
        <f t="shared" si="13"/>
        <v>842559.61</v>
      </c>
      <c r="H53" s="10">
        <f t="shared" si="13"/>
        <v>806659.76</v>
      </c>
      <c r="I53" s="10">
        <f>SUM(I54:I66)</f>
        <v>1089339.55</v>
      </c>
      <c r="J53" s="10">
        <f t="shared" si="13"/>
        <v>403571.39</v>
      </c>
      <c r="K53" s="5">
        <f>SUM(K54:K66)</f>
        <v>8118368.109999999</v>
      </c>
      <c r="L53" s="9"/>
    </row>
    <row r="54" spans="1:11" ht="16.5" customHeight="1">
      <c r="A54" s="7" t="s">
        <v>60</v>
      </c>
      <c r="B54" s="8">
        <v>969285.43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969285.43</v>
      </c>
    </row>
    <row r="55" spans="1:11" ht="16.5" customHeight="1">
      <c r="A55" s="7" t="s">
        <v>61</v>
      </c>
      <c r="B55" s="8">
        <v>140625.75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140625.75</v>
      </c>
    </row>
    <row r="56" spans="1:11" ht="16.5" customHeight="1">
      <c r="A56" s="7" t="s">
        <v>4</v>
      </c>
      <c r="B56" s="6">
        <v>0</v>
      </c>
      <c r="C56" s="8">
        <v>1086994.39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1086994.39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1244849.1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1244849.1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710400.74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710400.74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824082.39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824082.39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842559.61</v>
      </c>
      <c r="H60" s="6">
        <v>0</v>
      </c>
      <c r="I60" s="6">
        <v>0</v>
      </c>
      <c r="J60" s="6">
        <v>0</v>
      </c>
      <c r="K60" s="5">
        <f t="shared" si="14"/>
        <v>842559.61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806659.76</v>
      </c>
      <c r="I61" s="6">
        <v>0</v>
      </c>
      <c r="J61" s="6">
        <v>0</v>
      </c>
      <c r="K61" s="5">
        <f t="shared" si="14"/>
        <v>806659.76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374406</v>
      </c>
      <c r="J63" s="6">
        <v>0</v>
      </c>
      <c r="K63" s="5">
        <f t="shared" si="14"/>
        <v>374406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714933.55</v>
      </c>
      <c r="J64" s="6">
        <v>0</v>
      </c>
      <c r="K64" s="5">
        <f t="shared" si="14"/>
        <v>714933.55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403571.39</v>
      </c>
      <c r="K65" s="5">
        <f t="shared" si="14"/>
        <v>403571.39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2021-02-05T18:34:07Z</dcterms:modified>
  <cp:category/>
  <cp:version/>
  <cp:contentType/>
  <cp:contentStatus/>
</cp:coreProperties>
</file>