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<sst xmlns="http://schemas.openxmlformats.org/spreadsheetml/2006/main" count="80" uniqueCount="79">
  <si>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</si>
  <si>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</si>
  <si>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</si>
  <si>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</si>
  <si>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</si>
  <si>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</si>
  <si>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</si>
  <si>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</si>
  <si>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</si>
  <si>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</si>
  <si>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</si>
  <si>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</si>
  <si>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</si>
  <si>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</si>
  <si>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</si>
  <si>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</si>
  <si>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</si>
  <si>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</si>
  <si>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</si>
  <si>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</si>
  <si>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</si>
  <si>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</si>
  <si>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</si>
  <si>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</si>
  <si>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</si>
  <si>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</si>
  <si>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</si>
  <si>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</si>
  <si>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</si>
  <si>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</si>
  <si>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</si>
  <si>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</si>
  <si>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</si>
  <si>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</si>
  <si>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</si>
  <si>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</si>
  <si>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</si>
  <si>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</si>
  <si>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</si>
  <si>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</si>
  <si>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</si>
  <si>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</si>
  <si>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</si>
  <si>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</si>
  <si>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</si>
  <si>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</si>
  <si>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</si>
  <si>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</si>
  <si>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</si>
  <si>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</si>
  <si>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</si>
  <si>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</si>
  <si>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</si>
  <si>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</si>
  <si>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</si>
  <si>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</si>
  <si>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</si>
  <si>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</si>
  <si>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</si>
  <si>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</si>
  <si>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</si>
  <si>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</si>
  <si>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</si>
  <si>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</si>
  <si>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</si>
  <si>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</si>
  <si>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</si>
  <si>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</si>
  <si>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</si>
  <si>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</si>
  <si>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</si>
  <si>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</si>
  <si>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</si>
  <si>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</si>
  <si>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</si>
  <si>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19/02/21 - VENCIMENTO 26/02/21</t>
  </si>
  <si>
    <t>7.15. Consórcio KBPX</t>
  </si>
  <si>
    <t>5.3. Revisão de Remuneração pelo Transporte Coletivo ¹</t>
  </si>
  <si>
    <t>¹ Rede da madrugada de jan/21.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</si>
</sst>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66921</v>
      </c>
      <c r="C7" s="10">
        <f>C8+C11</f>
        <v>81131</v>
      </c>
      <c r="D7" s="10">
        <f aca="true" t="shared" si="0" ref="D7:K7">D8+D11</f>
        <v>229142</v>
      </c>
      <c r="E7" s="10">
        <f t="shared" si="0"/>
        <v>203380</v>
      </c>
      <c r="F7" s="10">
        <f t="shared" si="0"/>
        <v>204997</v>
      </c>
      <c r="G7" s="10">
        <f t="shared" si="0"/>
        <v>107586</v>
      </c>
      <c r="H7" s="10">
        <f t="shared" si="0"/>
        <v>58002</v>
      </c>
      <c r="I7" s="10">
        <f t="shared" si="0"/>
        <v>99113</v>
      </c>
      <c r="J7" s="10">
        <f t="shared" si="0"/>
        <v>79744</v>
      </c>
      <c r="K7" s="10">
        <f t="shared" si="0"/>
        <v>167835</v>
      </c>
      <c r="L7" s="10">
        <f>SUM(B7:K7)</f>
        <v>1297851</v>
      </c>
      <c r="M7" s="11"/>
    </row>
    <row r="8" spans="1:13" ht="17.25" customHeight="1">
      <c r="A8" s="12" t="s">
        <v>18</v>
      </c>
      <c r="B8" s="13">
        <f>B9+B10</f>
        <v>5171</v>
      </c>
      <c r="C8" s="13">
        <f aca="true" t="shared" si="1" ref="C8:K8">C9+C10</f>
        <v>6241</v>
      </c>
      <c r="D8" s="13">
        <f t="shared" si="1"/>
        <v>17521</v>
      </c>
      <c r="E8" s="13">
        <f t="shared" si="1"/>
        <v>14502</v>
      </c>
      <c r="F8" s="13">
        <f t="shared" si="1"/>
        <v>13680</v>
      </c>
      <c r="G8" s="13">
        <f t="shared" si="1"/>
        <v>8742</v>
      </c>
      <c r="H8" s="13">
        <f t="shared" si="1"/>
        <v>4130</v>
      </c>
      <c r="I8" s="13">
        <f t="shared" si="1"/>
        <v>5289</v>
      </c>
      <c r="J8" s="13">
        <f t="shared" si="1"/>
        <v>5103</v>
      </c>
      <c r="K8" s="13">
        <f t="shared" si="1"/>
        <v>11343</v>
      </c>
      <c r="L8" s="13">
        <f>SUM(B8:K8)</f>
        <v>91722</v>
      </c>
      <c r="M8"/>
    </row>
    <row r="9" spans="1:13" ht="17.25" customHeight="1">
      <c r="A9" s="14" t="s">
        <v>19</v>
      </c>
      <c r="B9" s="15">
        <v>5170</v>
      </c>
      <c r="C9" s="15">
        <v>6241</v>
      </c>
      <c r="D9" s="15">
        <v>17521</v>
      </c>
      <c r="E9" s="15">
        <v>14502</v>
      </c>
      <c r="F9" s="15">
        <v>13680</v>
      </c>
      <c r="G9" s="15">
        <v>8742</v>
      </c>
      <c r="H9" s="15">
        <v>4128</v>
      </c>
      <c r="I9" s="15">
        <v>5289</v>
      </c>
      <c r="J9" s="15">
        <v>5103</v>
      </c>
      <c r="K9" s="15">
        <v>11343</v>
      </c>
      <c r="L9" s="13">
        <f>SUM(B9:K9)</f>
        <v>91719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61750</v>
      </c>
      <c r="C11" s="15">
        <v>74890</v>
      </c>
      <c r="D11" s="15">
        <v>211621</v>
      </c>
      <c r="E11" s="15">
        <v>188878</v>
      </c>
      <c r="F11" s="15">
        <v>191317</v>
      </c>
      <c r="G11" s="15">
        <v>98844</v>
      </c>
      <c r="H11" s="15">
        <v>53872</v>
      </c>
      <c r="I11" s="15">
        <v>93824</v>
      </c>
      <c r="J11" s="15">
        <v>74641</v>
      </c>
      <c r="K11" s="15">
        <v>156492</v>
      </c>
      <c r="L11" s="13">
        <f>SUM(B11:K11)</f>
        <v>1206129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1.188343949476388</v>
      </c>
      <c r="C15" s="22">
        <v>1.454019588982882</v>
      </c>
      <c r="D15" s="22">
        <v>1.421239439640774</v>
      </c>
      <c r="E15" s="22">
        <v>1.270743736505286</v>
      </c>
      <c r="F15" s="22">
        <v>1.530231099280232</v>
      </c>
      <c r="G15" s="22">
        <v>1.466966547653133</v>
      </c>
      <c r="H15" s="22">
        <v>1.389701050547462</v>
      </c>
      <c r="I15" s="22">
        <v>1.342224662798851</v>
      </c>
      <c r="J15" s="22">
        <v>1.70542880083469</v>
      </c>
      <c r="K15" s="22">
        <v>1.249831053480522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464230.69</v>
      </c>
      <c r="C17" s="25">
        <f aca="true" t="shared" si="2" ref="C17:K17">C18+C19+C20+C21+C22+C23+C24</f>
        <v>367891.99</v>
      </c>
      <c r="D17" s="25">
        <f t="shared" si="2"/>
        <v>1217802.5699999998</v>
      </c>
      <c r="E17" s="25">
        <f t="shared" si="2"/>
        <v>970614.47</v>
      </c>
      <c r="F17" s="25">
        <f t="shared" si="2"/>
        <v>1053957.81</v>
      </c>
      <c r="G17" s="25">
        <f t="shared" si="2"/>
        <v>585709.6399999999</v>
      </c>
      <c r="H17" s="25">
        <f t="shared" si="2"/>
        <v>328591.86000000004</v>
      </c>
      <c r="I17" s="25">
        <f t="shared" si="2"/>
        <v>443070.78</v>
      </c>
      <c r="J17" s="25">
        <f t="shared" si="2"/>
        <v>493811.53</v>
      </c>
      <c r="K17" s="25">
        <f t="shared" si="2"/>
        <v>622546.63</v>
      </c>
      <c r="L17" s="25">
        <f>L18+L19+L20+L21+L22+L23+L24</f>
        <v>6548227.97</v>
      </c>
      <c r="M17"/>
    </row>
    <row r="18" spans="1:13" ht="17.25" customHeight="1">
      <c r="A18" s="26" t="s">
        <v>24</v>
      </c>
      <c r="B18" s="33">
        <f aca="true" t="shared" si="3" ref="B18:K18">ROUND(B13*B7,2)</f>
        <v>388683.86</v>
      </c>
      <c r="C18" s="33">
        <f t="shared" si="3"/>
        <v>248366.33</v>
      </c>
      <c r="D18" s="33">
        <f t="shared" si="3"/>
        <v>835405.9</v>
      </c>
      <c r="E18" s="33">
        <f t="shared" si="3"/>
        <v>749862.06</v>
      </c>
      <c r="F18" s="33">
        <f t="shared" si="3"/>
        <v>669069.21</v>
      </c>
      <c r="G18" s="33">
        <f t="shared" si="3"/>
        <v>385857.19</v>
      </c>
      <c r="H18" s="33">
        <f t="shared" si="3"/>
        <v>229200.7</v>
      </c>
      <c r="I18" s="33">
        <f t="shared" si="3"/>
        <v>325298.78</v>
      </c>
      <c r="J18" s="33">
        <f t="shared" si="3"/>
        <v>281807.32</v>
      </c>
      <c r="K18" s="33">
        <f t="shared" si="3"/>
        <v>484254.33</v>
      </c>
      <c r="L18" s="33">
        <f aca="true" t="shared" si="4" ref="L18:L24">SUM(B18:K18)</f>
        <v>4597805.68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73206.25</v>
      </c>
      <c r="C19" s="33">
        <f t="shared" si="5"/>
        <v>112763.18</v>
      </c>
      <c r="D19" s="33">
        <f t="shared" si="5"/>
        <v>351905.91</v>
      </c>
      <c r="E19" s="33">
        <f t="shared" si="5"/>
        <v>203020.46</v>
      </c>
      <c r="F19" s="33">
        <f t="shared" si="5"/>
        <v>354761.3</v>
      </c>
      <c r="G19" s="33">
        <f t="shared" si="5"/>
        <v>180182.4</v>
      </c>
      <c r="H19" s="33">
        <f t="shared" si="5"/>
        <v>89319.75</v>
      </c>
      <c r="I19" s="33">
        <f t="shared" si="5"/>
        <v>111325.27</v>
      </c>
      <c r="J19" s="33">
        <f t="shared" si="5"/>
        <v>198795</v>
      </c>
      <c r="K19" s="33">
        <f t="shared" si="5"/>
        <v>120981.77</v>
      </c>
      <c r="L19" s="33">
        <f t="shared" si="4"/>
        <v>1796261.2899999998</v>
      </c>
      <c r="M19"/>
    </row>
    <row r="20" spans="1:13" ht="17.25" customHeight="1">
      <c r="A20" s="27" t="s">
        <v>26</v>
      </c>
      <c r="B20" s="33">
        <v>1113.32</v>
      </c>
      <c r="C20" s="33">
        <v>5277.54</v>
      </c>
      <c r="D20" s="33">
        <v>27520.88</v>
      </c>
      <c r="E20" s="33">
        <v>20659.07</v>
      </c>
      <c r="F20" s="33">
        <v>28642.36</v>
      </c>
      <c r="G20" s="33">
        <v>19971.84</v>
      </c>
      <c r="H20" s="33">
        <v>11494.08</v>
      </c>
      <c r="I20" s="33">
        <v>4961.79</v>
      </c>
      <c r="J20" s="33">
        <v>10239.33</v>
      </c>
      <c r="K20" s="33">
        <v>14340.65</v>
      </c>
      <c r="L20" s="33">
        <f t="shared" si="4"/>
        <v>144220.86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-420</v>
      </c>
      <c r="F23" s="33">
        <v>0</v>
      </c>
      <c r="G23" s="33">
        <v>-130.75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-550.75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4582.719999999994</v>
      </c>
      <c r="C27" s="33">
        <f t="shared" si="6"/>
        <v>77858.66</v>
      </c>
      <c r="D27" s="33">
        <f t="shared" si="6"/>
        <v>242344.06000000003</v>
      </c>
      <c r="E27" s="33">
        <f t="shared" si="6"/>
        <v>148240.36</v>
      </c>
      <c r="F27" s="33">
        <f t="shared" si="6"/>
        <v>39683.31</v>
      </c>
      <c r="G27" s="33">
        <f t="shared" si="6"/>
        <v>53003.78</v>
      </c>
      <c r="H27" s="33">
        <f t="shared" si="6"/>
        <v>-2285.9400000000023</v>
      </c>
      <c r="I27" s="33">
        <f t="shared" si="6"/>
        <v>-18312.129999999997</v>
      </c>
      <c r="J27" s="33">
        <f t="shared" si="6"/>
        <v>94703.19</v>
      </c>
      <c r="K27" s="33">
        <f t="shared" si="6"/>
        <v>221327.44</v>
      </c>
      <c r="L27" s="33">
        <f aca="true" t="shared" si="7" ref="L27:L33">SUM(B27:K27)</f>
        <v>861145.45</v>
      </c>
      <c r="M27"/>
    </row>
    <row r="28" spans="1:13" ht="18.75" customHeight="1">
      <c r="A28" s="27" t="s">
        <v>30</v>
      </c>
      <c r="B28" s="33">
        <f>B29+B30+B31+B32</f>
        <v>-22748</v>
      </c>
      <c r="C28" s="33">
        <f aca="true" t="shared" si="8" ref="C28:K28">C29+C30+C31+C32</f>
        <v>-27460.4</v>
      </c>
      <c r="D28" s="33">
        <f t="shared" si="8"/>
        <v>-77092.4</v>
      </c>
      <c r="E28" s="33">
        <f t="shared" si="8"/>
        <v>-63808.8</v>
      </c>
      <c r="F28" s="33">
        <f t="shared" si="8"/>
        <v>-60192</v>
      </c>
      <c r="G28" s="33">
        <f t="shared" si="8"/>
        <v>-38464.8</v>
      </c>
      <c r="H28" s="33">
        <f t="shared" si="8"/>
        <v>-18163.2</v>
      </c>
      <c r="I28" s="33">
        <f t="shared" si="8"/>
        <v>-32120.23</v>
      </c>
      <c r="J28" s="33">
        <f t="shared" si="8"/>
        <v>-22453.2</v>
      </c>
      <c r="K28" s="33">
        <f t="shared" si="8"/>
        <v>-49909.2</v>
      </c>
      <c r="L28" s="33">
        <f t="shared" si="7"/>
        <v>-412412.23</v>
      </c>
      <c r="M28"/>
    </row>
    <row r="29" spans="1:13" s="36" customFormat="1" ht="18.75" customHeight="1">
      <c r="A29" s="34" t="s">
        <v>57</v>
      </c>
      <c r="B29" s="33">
        <f>-ROUND((B9)*$E$3,2)</f>
        <v>-22748</v>
      </c>
      <c r="C29" s="33">
        <f aca="true" t="shared" si="9" ref="C29:K29">-ROUND((C9)*$E$3,2)</f>
        <v>-27460.4</v>
      </c>
      <c r="D29" s="33">
        <f t="shared" si="9"/>
        <v>-77092.4</v>
      </c>
      <c r="E29" s="33">
        <f t="shared" si="9"/>
        <v>-63808.8</v>
      </c>
      <c r="F29" s="33">
        <f t="shared" si="9"/>
        <v>-60192</v>
      </c>
      <c r="G29" s="33">
        <f t="shared" si="9"/>
        <v>-38464.8</v>
      </c>
      <c r="H29" s="33">
        <f t="shared" si="9"/>
        <v>-18163.2</v>
      </c>
      <c r="I29" s="33">
        <f t="shared" si="9"/>
        <v>-23271.6</v>
      </c>
      <c r="J29" s="33">
        <f t="shared" si="9"/>
        <v>-22453.2</v>
      </c>
      <c r="K29" s="33">
        <f t="shared" si="9"/>
        <v>-49909.2</v>
      </c>
      <c r="L29" s="33">
        <f t="shared" si="7"/>
        <v>-403563.6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-416.74</v>
      </c>
      <c r="J31" s="17">
        <v>0</v>
      </c>
      <c r="K31" s="17">
        <v>0</v>
      </c>
      <c r="L31" s="33">
        <f t="shared" si="7"/>
        <v>-416.74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-8431.89</v>
      </c>
      <c r="J32" s="17">
        <v>0</v>
      </c>
      <c r="K32" s="17">
        <v>0</v>
      </c>
      <c r="L32" s="33">
        <f t="shared" si="7"/>
        <v>-8431.89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49468.49</v>
      </c>
      <c r="C46" s="33">
        <v>105319.06</v>
      </c>
      <c r="D46" s="33">
        <v>319436.46</v>
      </c>
      <c r="E46" s="33">
        <v>217098.35</v>
      </c>
      <c r="F46" s="33">
        <v>99875.31</v>
      </c>
      <c r="G46" s="33">
        <v>91468.58</v>
      </c>
      <c r="H46" s="33">
        <v>24555.01</v>
      </c>
      <c r="I46" s="33">
        <v>13808.1</v>
      </c>
      <c r="J46" s="33">
        <v>117156.39</v>
      </c>
      <c r="K46" s="33">
        <v>271236.64</v>
      </c>
      <c r="L46" s="33">
        <f t="shared" si="11"/>
        <v>1309422.39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468813.41</v>
      </c>
      <c r="C48" s="41">
        <f aca="true" t="shared" si="12" ref="C48:K48">IF(C17+C27+C40+C49&lt;0,0,C17+C27+C49)</f>
        <v>445750.65</v>
      </c>
      <c r="D48" s="41">
        <f t="shared" si="12"/>
        <v>1460146.63</v>
      </c>
      <c r="E48" s="41">
        <f t="shared" si="12"/>
        <v>1118854.83</v>
      </c>
      <c r="F48" s="41">
        <f t="shared" si="12"/>
        <v>1093641.12</v>
      </c>
      <c r="G48" s="41">
        <f t="shared" si="12"/>
        <v>638713.4199999999</v>
      </c>
      <c r="H48" s="41">
        <f t="shared" si="12"/>
        <v>326305.92000000004</v>
      </c>
      <c r="I48" s="41">
        <f t="shared" si="12"/>
        <v>424758.65</v>
      </c>
      <c r="J48" s="41">
        <f t="shared" si="12"/>
        <v>588514.72</v>
      </c>
      <c r="K48" s="41">
        <f t="shared" si="12"/>
        <v>843874.0700000001</v>
      </c>
      <c r="L48" s="42">
        <f>SUM(B48:K48)</f>
        <v>7409373.420000001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468813.41</v>
      </c>
      <c r="C54" s="41">
        <f aca="true" t="shared" si="14" ref="C54:J54">SUM(C55:C66)</f>
        <v>445750.65</v>
      </c>
      <c r="D54" s="41">
        <f t="shared" si="14"/>
        <v>1460146.64</v>
      </c>
      <c r="E54" s="41">
        <f t="shared" si="14"/>
        <v>1118854.82</v>
      </c>
      <c r="F54" s="41">
        <f t="shared" si="14"/>
        <v>1093641.12</v>
      </c>
      <c r="G54" s="41">
        <f t="shared" si="14"/>
        <v>638713.42</v>
      </c>
      <c r="H54" s="41">
        <f t="shared" si="14"/>
        <v>326305.93</v>
      </c>
      <c r="I54" s="41">
        <f>SUM(I55:I69)</f>
        <v>424758.65</v>
      </c>
      <c r="J54" s="41">
        <f t="shared" si="14"/>
        <v>588514.72</v>
      </c>
      <c r="K54" s="41">
        <f>SUM(K55:K68)</f>
        <v>843874.06</v>
      </c>
      <c r="L54" s="46">
        <f>SUM(B54:K54)</f>
        <v>7409373.42</v>
      </c>
      <c r="M54" s="40"/>
    </row>
    <row r="55" spans="1:13" ht="18.75" customHeight="1">
      <c r="A55" s="47" t="s">
        <v>50</v>
      </c>
      <c r="B55" s="48">
        <v>468813.41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468813.41</v>
      </c>
      <c r="M55" s="40"/>
    </row>
    <row r="56" spans="1:12" ht="18.75" customHeight="1">
      <c r="A56" s="47" t="s">
        <v>60</v>
      </c>
      <c r="B56" s="17">
        <v>0</v>
      </c>
      <c r="C56" s="48">
        <v>384268.2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384268.2</v>
      </c>
    </row>
    <row r="57" spans="1:12" ht="18.75" customHeight="1">
      <c r="A57" s="47" t="s">
        <v>61</v>
      </c>
      <c r="B57" s="17">
        <v>0</v>
      </c>
      <c r="C57" s="48">
        <v>61482.45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61482.45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1460146.64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1460146.64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1118854.82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1118854.82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1093641.12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1093641.12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638713.42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638713.42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326305.93</v>
      </c>
      <c r="I62" s="17">
        <v>0</v>
      </c>
      <c r="J62" s="17">
        <v>0</v>
      </c>
      <c r="K62" s="17">
        <v>0</v>
      </c>
      <c r="L62" s="46">
        <f t="shared" si="15"/>
        <v>326305.93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588514.72</v>
      </c>
      <c r="K64" s="17">
        <v>0</v>
      </c>
      <c r="L64" s="46">
        <f t="shared" si="15"/>
        <v>588514.72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441687.54000000004</v>
      </c>
      <c r="L65" s="46">
        <f t="shared" si="15"/>
        <v>441687.54000000004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402186.52</v>
      </c>
      <c r="L66" s="46">
        <f t="shared" si="15"/>
        <v>402186.52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424758.65</v>
      </c>
      <c r="J69" s="53">
        <v>0</v>
      </c>
      <c r="K69" s="53">
        <v>0</v>
      </c>
      <c r="L69" s="51">
        <f>SUM(B69:K69)</f>
        <v>424758.65</v>
      </c>
    </row>
    <row r="70" spans="1:12" ht="18" customHeight="1">
      <c r="A70" s="54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2021-02-25T20:24:13Z</dcterms:modified>
  <cp:category/>
  <cp:version/>
  <cp:contentType/>
  <cp:contentStatus/>
</cp:coreProperties>
</file>