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<sst xmlns="http://schemas.openxmlformats.org/spreadsheetml/2006/main" count="79" uniqueCount="78">
  <si>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</si>
  <si>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</si>
  <si>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</si>
  <si>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</si>
  <si>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</si>
  <si>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</si>
  <si>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</si>
  <si>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</si>
  <si>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</si>
  <si>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</si>
  <si>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</si>
  <si>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</si>
  <si>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</si>
  <si>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</si>
  <si>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</si>
  <si>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</si>
  <si>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</si>
  <si>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</si>
  <si>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</si>
  <si>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</si>
  <si>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</si>
  <si>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</si>
  <si>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</si>
  <si>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</si>
  <si>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</si>
  <si>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</si>
  <si>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</si>
  <si>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</si>
  <si>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</si>
  <si>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</si>
  <si>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</si>
  <si>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</si>
  <si>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</si>
  <si>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</si>
  <si>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</si>
  <si>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</si>
  <si>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</si>
  <si>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</si>
  <si>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</si>
  <si>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</si>
  <si>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</si>
  <si>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</si>
  <si>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</si>
  <si>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</si>
  <si>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</si>
  <si>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</si>
  <si>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</si>
  <si>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</si>
  <si>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</si>
  <si>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</si>
  <si>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</si>
  <si>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</si>
  <si>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</si>
  <si>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</si>
  <si>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</si>
  <si>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</si>
  <si>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</si>
  <si>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</si>
  <si>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</si>
  <si>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</si>
  <si>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</si>
  <si>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</si>
  <si>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</si>
  <si>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</si>
  <si>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</si>
  <si>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</si>
  <si>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</si>
  <si>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</si>
  <si>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</si>
  <si>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</si>
  <si>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</si>
  <si>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</si>
  <si>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</si>
  <si>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</si>
  <si>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</si>
  <si>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</si>
  <si>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06/02/21 - VENCIMENTO 12/02/21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</si>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</sst>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37611</v>
      </c>
      <c r="C7" s="10">
        <f>C8+C11</f>
        <v>46700</v>
      </c>
      <c r="D7" s="10">
        <f aca="true" t="shared" si="0" ref="D7:K7">D8+D11</f>
        <v>134380</v>
      </c>
      <c r="E7" s="10">
        <f t="shared" si="0"/>
        <v>132295</v>
      </c>
      <c r="F7" s="10">
        <f t="shared" si="0"/>
        <v>127833</v>
      </c>
      <c r="G7" s="10">
        <f t="shared" si="0"/>
        <v>56592</v>
      </c>
      <c r="H7" s="10">
        <f t="shared" si="0"/>
        <v>26082</v>
      </c>
      <c r="I7" s="10">
        <f t="shared" si="0"/>
        <v>55374</v>
      </c>
      <c r="J7" s="10">
        <f t="shared" si="0"/>
        <v>33749</v>
      </c>
      <c r="K7" s="10">
        <f t="shared" si="0"/>
        <v>98406</v>
      </c>
      <c r="L7" s="10">
        <f>SUM(B7:K7)</f>
        <v>749022</v>
      </c>
      <c r="M7" s="11"/>
    </row>
    <row r="8" spans="1:13" ht="17.25" customHeight="1">
      <c r="A8" s="12" t="s">
        <v>18</v>
      </c>
      <c r="B8" s="13">
        <f>B9+B10</f>
        <v>4012</v>
      </c>
      <c r="C8" s="13">
        <f aca="true" t="shared" si="1" ref="C8:K8">C9+C10</f>
        <v>4619</v>
      </c>
      <c r="D8" s="13">
        <f t="shared" si="1"/>
        <v>13585</v>
      </c>
      <c r="E8" s="13">
        <f t="shared" si="1"/>
        <v>12602</v>
      </c>
      <c r="F8" s="13">
        <f t="shared" si="1"/>
        <v>11280</v>
      </c>
      <c r="G8" s="13">
        <f t="shared" si="1"/>
        <v>5865</v>
      </c>
      <c r="H8" s="13">
        <f t="shared" si="1"/>
        <v>2318</v>
      </c>
      <c r="I8" s="13">
        <f t="shared" si="1"/>
        <v>3513</v>
      </c>
      <c r="J8" s="13">
        <f t="shared" si="1"/>
        <v>2551</v>
      </c>
      <c r="K8" s="13">
        <f t="shared" si="1"/>
        <v>7790</v>
      </c>
      <c r="L8" s="13">
        <f>SUM(B8:K8)</f>
        <v>68135</v>
      </c>
      <c r="M8"/>
    </row>
    <row r="9" spans="1:13" ht="17.25" customHeight="1">
      <c r="A9" s="14" t="s">
        <v>19</v>
      </c>
      <c r="B9" s="15">
        <v>4009</v>
      </c>
      <c r="C9" s="15">
        <v>4619</v>
      </c>
      <c r="D9" s="15">
        <v>13585</v>
      </c>
      <c r="E9" s="15">
        <v>12602</v>
      </c>
      <c r="F9" s="15">
        <v>11280</v>
      </c>
      <c r="G9" s="15">
        <v>5865</v>
      </c>
      <c r="H9" s="15">
        <v>2318</v>
      </c>
      <c r="I9" s="15">
        <v>3513</v>
      </c>
      <c r="J9" s="15">
        <v>2551</v>
      </c>
      <c r="K9" s="15">
        <v>7790</v>
      </c>
      <c r="L9" s="13">
        <f>SUM(B9:K9)</f>
        <v>68132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33599</v>
      </c>
      <c r="C11" s="15">
        <v>42081</v>
      </c>
      <c r="D11" s="15">
        <v>120795</v>
      </c>
      <c r="E11" s="15">
        <v>119693</v>
      </c>
      <c r="F11" s="15">
        <v>116553</v>
      </c>
      <c r="G11" s="15">
        <v>50727</v>
      </c>
      <c r="H11" s="15">
        <v>23764</v>
      </c>
      <c r="I11" s="15">
        <v>51861</v>
      </c>
      <c r="J11" s="15">
        <v>31198</v>
      </c>
      <c r="K11" s="15">
        <v>90616</v>
      </c>
      <c r="L11" s="13">
        <f>SUM(B11:K11)</f>
        <v>680887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1.220523017978092</v>
      </c>
      <c r="C15" s="22">
        <v>1.442945491323533</v>
      </c>
      <c r="D15" s="22">
        <v>1.445890321883747</v>
      </c>
      <c r="E15" s="22">
        <v>1.284789776531455</v>
      </c>
      <c r="F15" s="22">
        <v>1.519044858911656</v>
      </c>
      <c r="G15" s="22">
        <v>1.423201212533678</v>
      </c>
      <c r="H15" s="22">
        <v>1.440545069387922</v>
      </c>
      <c r="I15" s="22">
        <v>1.296920422228941</v>
      </c>
      <c r="J15" s="22">
        <v>1.752675108948082</v>
      </c>
      <c r="K15" s="22">
        <v>1.222958865115109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268389.91</v>
      </c>
      <c r="C17" s="25">
        <f aca="true" t="shared" si="2" ref="C17:K17">C18+C19+C20+C21+C22+C23+C24</f>
        <v>211290.69999999998</v>
      </c>
      <c r="D17" s="25">
        <f t="shared" si="2"/>
        <v>733816.11</v>
      </c>
      <c r="E17" s="25">
        <f t="shared" si="2"/>
        <v>640546.15</v>
      </c>
      <c r="F17" s="25">
        <f t="shared" si="2"/>
        <v>656062.3799999999</v>
      </c>
      <c r="G17" s="25">
        <f t="shared" si="2"/>
        <v>300207.22000000003</v>
      </c>
      <c r="H17" s="25">
        <f t="shared" si="2"/>
        <v>153503.71000000002</v>
      </c>
      <c r="I17" s="25">
        <f t="shared" si="2"/>
        <v>240348.66</v>
      </c>
      <c r="J17" s="25">
        <f t="shared" si="2"/>
        <v>217687.21000000002</v>
      </c>
      <c r="K17" s="25">
        <f t="shared" si="2"/>
        <v>359136.83</v>
      </c>
      <c r="L17" s="25">
        <f>L18+L19+L20+L21+L22+L23+L24</f>
        <v>3780988.88</v>
      </c>
      <c r="M17"/>
    </row>
    <row r="18" spans="1:13" ht="17.25" customHeight="1">
      <c r="A18" s="26" t="s">
        <v>24</v>
      </c>
      <c r="B18" s="33">
        <f aca="true" t="shared" si="3" ref="B18:K18">ROUND(B13*B7,2)</f>
        <v>218448.45</v>
      </c>
      <c r="C18" s="33">
        <f t="shared" si="3"/>
        <v>142962.71</v>
      </c>
      <c r="D18" s="33">
        <f t="shared" si="3"/>
        <v>489922.6</v>
      </c>
      <c r="E18" s="33">
        <f t="shared" si="3"/>
        <v>487771.67</v>
      </c>
      <c r="F18" s="33">
        <f t="shared" si="3"/>
        <v>417221.35</v>
      </c>
      <c r="G18" s="33">
        <f t="shared" si="3"/>
        <v>202967.21</v>
      </c>
      <c r="H18" s="33">
        <f t="shared" si="3"/>
        <v>103065.63</v>
      </c>
      <c r="I18" s="33">
        <f t="shared" si="3"/>
        <v>181743.01</v>
      </c>
      <c r="J18" s="33">
        <f t="shared" si="3"/>
        <v>119265.59</v>
      </c>
      <c r="K18" s="33">
        <f t="shared" si="3"/>
        <v>283930.83</v>
      </c>
      <c r="L18" s="33">
        <f aca="true" t="shared" si="4" ref="L18:L24">SUM(B18:K18)</f>
        <v>2647299.05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48172.91</v>
      </c>
      <c r="C19" s="33">
        <f t="shared" si="5"/>
        <v>63324.69</v>
      </c>
      <c r="D19" s="33">
        <f t="shared" si="5"/>
        <v>218451.75</v>
      </c>
      <c r="E19" s="33">
        <f t="shared" si="5"/>
        <v>138912.38</v>
      </c>
      <c r="F19" s="33">
        <f t="shared" si="5"/>
        <v>216556.6</v>
      </c>
      <c r="G19" s="33">
        <f t="shared" si="5"/>
        <v>85895.97</v>
      </c>
      <c r="H19" s="33">
        <f t="shared" si="5"/>
        <v>45405.06</v>
      </c>
      <c r="I19" s="33">
        <f t="shared" si="5"/>
        <v>53963.21</v>
      </c>
      <c r="J19" s="33">
        <f t="shared" si="5"/>
        <v>89768.24</v>
      </c>
      <c r="K19" s="33">
        <f t="shared" si="5"/>
        <v>63304.9</v>
      </c>
      <c r="L19" s="33">
        <f t="shared" si="4"/>
        <v>1023755.7099999998</v>
      </c>
      <c r="M19"/>
    </row>
    <row r="20" spans="1:13" ht="17.25" customHeight="1">
      <c r="A20" s="27" t="s">
        <v>26</v>
      </c>
      <c r="B20" s="33">
        <v>541.29</v>
      </c>
      <c r="C20" s="33">
        <v>3518.36</v>
      </c>
      <c r="D20" s="33">
        <v>22471.88</v>
      </c>
      <c r="E20" s="33">
        <v>16509.22</v>
      </c>
      <c r="F20" s="33">
        <v>20799.49</v>
      </c>
      <c r="G20" s="33">
        <v>11515.08</v>
      </c>
      <c r="H20" s="33">
        <v>6585.65</v>
      </c>
      <c r="I20" s="33">
        <v>3157.5</v>
      </c>
      <c r="J20" s="33">
        <v>5683.5</v>
      </c>
      <c r="K20" s="33">
        <v>8931.22</v>
      </c>
      <c r="L20" s="33">
        <f t="shared" si="4"/>
        <v>99713.19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-140</v>
      </c>
      <c r="F23" s="33">
        <v>0</v>
      </c>
      <c r="G23" s="33">
        <v>0</v>
      </c>
      <c r="H23" s="33">
        <v>-129.96</v>
      </c>
      <c r="I23" s="33">
        <v>0</v>
      </c>
      <c r="J23" s="33">
        <v>0</v>
      </c>
      <c r="K23" s="33">
        <v>0</v>
      </c>
      <c r="L23" s="33">
        <f t="shared" si="4"/>
        <v>-269.96000000000004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-39777.369999999995</v>
      </c>
      <c r="C27" s="33">
        <f t="shared" si="6"/>
        <v>-20323.6</v>
      </c>
      <c r="D27" s="33">
        <f t="shared" si="6"/>
        <v>-59774</v>
      </c>
      <c r="E27" s="33">
        <f t="shared" si="6"/>
        <v>-60497.990000000005</v>
      </c>
      <c r="F27" s="33">
        <f t="shared" si="6"/>
        <v>-49632</v>
      </c>
      <c r="G27" s="33">
        <f t="shared" si="6"/>
        <v>-25806</v>
      </c>
      <c r="H27" s="33">
        <f t="shared" si="6"/>
        <v>-18876.95</v>
      </c>
      <c r="I27" s="33">
        <f t="shared" si="6"/>
        <v>-15457.2</v>
      </c>
      <c r="J27" s="33">
        <f t="shared" si="6"/>
        <v>-11224.4</v>
      </c>
      <c r="K27" s="33">
        <f t="shared" si="6"/>
        <v>-34276</v>
      </c>
      <c r="L27" s="33">
        <f aca="true" t="shared" si="7" ref="L27:L33">SUM(B27:K27)</f>
        <v>-335645.51000000007</v>
      </c>
      <c r="M27"/>
    </row>
    <row r="28" spans="1:13" ht="18.75" customHeight="1">
      <c r="A28" s="27" t="s">
        <v>30</v>
      </c>
      <c r="B28" s="33">
        <f>B29+B30+B31+B32</f>
        <v>-17639.6</v>
      </c>
      <c r="C28" s="33">
        <f aca="true" t="shared" si="8" ref="C28:K28">C29+C30+C31+C32</f>
        <v>-20323.6</v>
      </c>
      <c r="D28" s="33">
        <f t="shared" si="8"/>
        <v>-59774</v>
      </c>
      <c r="E28" s="33">
        <f t="shared" si="8"/>
        <v>-55448.8</v>
      </c>
      <c r="F28" s="33">
        <f t="shared" si="8"/>
        <v>-49632</v>
      </c>
      <c r="G28" s="33">
        <f t="shared" si="8"/>
        <v>-25806</v>
      </c>
      <c r="H28" s="33">
        <f t="shared" si="8"/>
        <v>-10199.2</v>
      </c>
      <c r="I28" s="33">
        <f t="shared" si="8"/>
        <v>-15457.2</v>
      </c>
      <c r="J28" s="33">
        <f t="shared" si="8"/>
        <v>-11224.4</v>
      </c>
      <c r="K28" s="33">
        <f t="shared" si="8"/>
        <v>-34276</v>
      </c>
      <c r="L28" s="33">
        <f t="shared" si="7"/>
        <v>-299780.80000000005</v>
      </c>
      <c r="M28"/>
    </row>
    <row r="29" spans="1:13" s="36" customFormat="1" ht="18.75" customHeight="1">
      <c r="A29" s="34" t="s">
        <v>58</v>
      </c>
      <c r="B29" s="33">
        <f>-ROUND((B9)*$E$3,2)</f>
        <v>-17639.6</v>
      </c>
      <c r="C29" s="33">
        <f aca="true" t="shared" si="9" ref="C29:K29">-ROUND((C9)*$E$3,2)</f>
        <v>-20323.6</v>
      </c>
      <c r="D29" s="33">
        <f t="shared" si="9"/>
        <v>-59774</v>
      </c>
      <c r="E29" s="33">
        <f t="shared" si="9"/>
        <v>-55448.8</v>
      </c>
      <c r="F29" s="33">
        <f t="shared" si="9"/>
        <v>-49632</v>
      </c>
      <c r="G29" s="33">
        <f t="shared" si="9"/>
        <v>-25806</v>
      </c>
      <c r="H29" s="33">
        <f t="shared" si="9"/>
        <v>-10199.2</v>
      </c>
      <c r="I29" s="33">
        <f t="shared" si="9"/>
        <v>-15457.2</v>
      </c>
      <c r="J29" s="33">
        <f t="shared" si="9"/>
        <v>-11224.4</v>
      </c>
      <c r="K29" s="33">
        <f t="shared" si="9"/>
        <v>-34276</v>
      </c>
      <c r="L29" s="33">
        <f t="shared" si="7"/>
        <v>-299780.80000000005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228612.53999999998</v>
      </c>
      <c r="C48" s="41">
        <f aca="true" t="shared" si="12" ref="C48:K48">IF(C17+C27+C40+C49&lt;0,0,C17+C27+C49)</f>
        <v>190967.09999999998</v>
      </c>
      <c r="D48" s="41">
        <f t="shared" si="12"/>
        <v>674042.11</v>
      </c>
      <c r="E48" s="41">
        <f t="shared" si="12"/>
        <v>580048.16</v>
      </c>
      <c r="F48" s="41">
        <f t="shared" si="12"/>
        <v>606430.3799999999</v>
      </c>
      <c r="G48" s="41">
        <f t="shared" si="12"/>
        <v>274401.22000000003</v>
      </c>
      <c r="H48" s="41">
        <f t="shared" si="12"/>
        <v>134626.76</v>
      </c>
      <c r="I48" s="41">
        <f t="shared" si="12"/>
        <v>224891.46</v>
      </c>
      <c r="J48" s="41">
        <f t="shared" si="12"/>
        <v>206462.81000000003</v>
      </c>
      <c r="K48" s="41">
        <f t="shared" si="12"/>
        <v>324860.83</v>
      </c>
      <c r="L48" s="42">
        <f>SUM(B48:K48)</f>
        <v>3445343.3700000006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228612.54</v>
      </c>
      <c r="C54" s="41">
        <f aca="true" t="shared" si="14" ref="C54:J54">SUM(C55:C66)</f>
        <v>190967.1</v>
      </c>
      <c r="D54" s="41">
        <f t="shared" si="14"/>
        <v>674042.11</v>
      </c>
      <c r="E54" s="41">
        <f t="shared" si="14"/>
        <v>580048.17</v>
      </c>
      <c r="F54" s="41">
        <f t="shared" si="14"/>
        <v>606430.37</v>
      </c>
      <c r="G54" s="41">
        <f t="shared" si="14"/>
        <v>274401.22</v>
      </c>
      <c r="H54" s="41">
        <f t="shared" si="14"/>
        <v>134626.76</v>
      </c>
      <c r="I54" s="41">
        <f>SUM(I55:I69)</f>
        <v>224891.46</v>
      </c>
      <c r="J54" s="41">
        <f t="shared" si="14"/>
        <v>206462.81000000003</v>
      </c>
      <c r="K54" s="41">
        <f>SUM(K55:K68)</f>
        <v>324860.82999999996</v>
      </c>
      <c r="L54" s="46">
        <f>SUM(B54:K54)</f>
        <v>3445343.3699999996</v>
      </c>
      <c r="M54" s="40"/>
    </row>
    <row r="55" spans="1:13" ht="18.75" customHeight="1">
      <c r="A55" s="47" t="s">
        <v>51</v>
      </c>
      <c r="B55" s="48">
        <v>228612.54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228612.54</v>
      </c>
      <c r="M55" s="40"/>
    </row>
    <row r="56" spans="1:12" ht="18.75" customHeight="1">
      <c r="A56" s="47" t="s">
        <v>61</v>
      </c>
      <c r="B56" s="17">
        <v>0</v>
      </c>
      <c r="C56" s="48">
        <v>166790.67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166790.67</v>
      </c>
    </row>
    <row r="57" spans="1:12" ht="18.75" customHeight="1">
      <c r="A57" s="47" t="s">
        <v>62</v>
      </c>
      <c r="B57" s="17">
        <v>0</v>
      </c>
      <c r="C57" s="48">
        <v>24176.43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24176.43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674042.11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674042.11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580048.17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580048.17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606430.37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606430.37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274401.22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274401.22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134626.76</v>
      </c>
      <c r="I62" s="17">
        <v>0</v>
      </c>
      <c r="J62" s="17">
        <v>0</v>
      </c>
      <c r="K62" s="17">
        <v>0</v>
      </c>
      <c r="L62" s="46">
        <f t="shared" si="15"/>
        <v>134626.76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206462.81000000003</v>
      </c>
      <c r="K64" s="17">
        <v>0</v>
      </c>
      <c r="L64" s="46">
        <f t="shared" si="15"/>
        <v>206462.81000000003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165159.25</v>
      </c>
      <c r="L65" s="46">
        <f t="shared" si="15"/>
        <v>165159.25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159701.58</v>
      </c>
      <c r="L66" s="46">
        <f t="shared" si="15"/>
        <v>159701.58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224891.46</v>
      </c>
      <c r="J69" s="53">
        <v>0</v>
      </c>
      <c r="K69" s="53">
        <v>0</v>
      </c>
      <c r="L69" s="51">
        <f>SUM(B69:K69)</f>
        <v>224891.46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2021-02-11T22:29:56Z</dcterms:modified>
  <cp:category/>
  <cp:version/>
  <cp:contentType/>
  <cp:contentStatus/>
</cp:coreProperties>
</file>