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<sst xmlns="http://schemas.openxmlformats.org/spreadsheetml/2006/main" count="79" uniqueCount="78">
  <si>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</si>
  <si>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</si>
  <si>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</si>
  <si>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</si>
  <si>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</si>
  <si>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</si>
  <si>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</si>
  <si>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</si>
  <si>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</si>
  <si>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</si>
  <si>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</si>
  <si>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</si>
  <si>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</si>
  <si>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</si>
  <si>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</si>
  <si>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</si>
  <si>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</si>
  <si>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</si>
  <si>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</si>
  <si>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</si>
  <si>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</si>
  <si>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</si>
  <si>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</si>
  <si>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</si>
  <si>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</si>
  <si>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</si>
  <si>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</si>
  <si>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</si>
  <si>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</si>
  <si>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</si>
  <si>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</si>
  <si>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</si>
  <si>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</si>
  <si>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</si>
  <si>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</si>
  <si>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</si>
  <si>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</si>
  <si>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</si>
  <si>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</si>
  <si>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</si>
  <si>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</si>
  <si>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</si>
  <si>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</si>
  <si>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</si>
  <si>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</si>
  <si>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</si>
  <si>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</si>
  <si>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</si>
  <si>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</si>
  <si>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</si>
  <si>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</si>
  <si>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</si>
  <si>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</si>
  <si>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</si>
  <si>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</si>
  <si>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</si>
  <si>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</si>
  <si>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</si>
  <si>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</si>
  <si>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</si>
  <si>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</si>
  <si>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</si>
  <si>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</si>
  <si>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</si>
  <si>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</si>
  <si>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</si>
  <si>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</si>
  <si>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</si>
  <si>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</si>
  <si>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</si>
  <si>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</si>
  <si>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</si>
  <si>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</si>
  <si>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</si>
  <si>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</si>
  <si>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</si>
  <si>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02/02/21 - VENCIMENTO 09/02/21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</si>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</sst>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4" fontId="32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62465</v>
      </c>
      <c r="C7" s="10">
        <f>C8+C11</f>
        <v>78532</v>
      </c>
      <c r="D7" s="10">
        <f aca="true" t="shared" si="0" ref="D7:K7">D8+D11</f>
        <v>218401</v>
      </c>
      <c r="E7" s="10">
        <f t="shared" si="0"/>
        <v>194874</v>
      </c>
      <c r="F7" s="10">
        <f t="shared" si="0"/>
        <v>199074</v>
      </c>
      <c r="G7" s="10">
        <f t="shared" si="0"/>
        <v>102630</v>
      </c>
      <c r="H7" s="10">
        <f t="shared" si="0"/>
        <v>54064</v>
      </c>
      <c r="I7" s="10">
        <f t="shared" si="0"/>
        <v>94031</v>
      </c>
      <c r="J7" s="10">
        <f t="shared" si="0"/>
        <v>76998</v>
      </c>
      <c r="K7" s="10">
        <f t="shared" si="0"/>
        <v>158691</v>
      </c>
      <c r="L7" s="10">
        <f>SUM(B7:K7)</f>
        <v>1239760</v>
      </c>
      <c r="M7" s="11"/>
    </row>
    <row r="8" spans="1:13" ht="17.25" customHeight="1">
      <c r="A8" s="12" t="s">
        <v>18</v>
      </c>
      <c r="B8" s="13">
        <f>B9+B10</f>
        <v>4844</v>
      </c>
      <c r="C8" s="13">
        <f aca="true" t="shared" si="1" ref="C8:K8">C9+C10</f>
        <v>6133</v>
      </c>
      <c r="D8" s="13">
        <f t="shared" si="1"/>
        <v>16944</v>
      </c>
      <c r="E8" s="13">
        <f t="shared" si="1"/>
        <v>14012</v>
      </c>
      <c r="F8" s="13">
        <f t="shared" si="1"/>
        <v>12692</v>
      </c>
      <c r="G8" s="13">
        <f t="shared" si="1"/>
        <v>8071</v>
      </c>
      <c r="H8" s="13">
        <f t="shared" si="1"/>
        <v>3896</v>
      </c>
      <c r="I8" s="13">
        <f t="shared" si="1"/>
        <v>5305</v>
      </c>
      <c r="J8" s="13">
        <f t="shared" si="1"/>
        <v>4997</v>
      </c>
      <c r="K8" s="13">
        <f t="shared" si="1"/>
        <v>10182</v>
      </c>
      <c r="L8" s="13">
        <f>SUM(B8:K8)</f>
        <v>87076</v>
      </c>
      <c r="M8"/>
    </row>
    <row r="9" spans="1:13" ht="17.25" customHeight="1">
      <c r="A9" s="14" t="s">
        <v>19</v>
      </c>
      <c r="B9" s="15">
        <v>4843</v>
      </c>
      <c r="C9" s="15">
        <v>6133</v>
      </c>
      <c r="D9" s="15">
        <v>16944</v>
      </c>
      <c r="E9" s="15">
        <v>14012</v>
      </c>
      <c r="F9" s="15">
        <v>12692</v>
      </c>
      <c r="G9" s="15">
        <v>8071</v>
      </c>
      <c r="H9" s="15">
        <v>3895</v>
      </c>
      <c r="I9" s="15">
        <v>5305</v>
      </c>
      <c r="J9" s="15">
        <v>4997</v>
      </c>
      <c r="K9" s="15">
        <v>10182</v>
      </c>
      <c r="L9" s="13">
        <f>SUM(B9:K9)</f>
        <v>87074</v>
      </c>
      <c r="M9"/>
    </row>
    <row r="10" spans="1:13" ht="17.25" customHeight="1">
      <c r="A10" s="14" t="s">
        <v>20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1</v>
      </c>
      <c r="I10" s="15">
        <v>0</v>
      </c>
      <c r="J10" s="15">
        <v>0</v>
      </c>
      <c r="K10" s="15">
        <v>0</v>
      </c>
      <c r="L10" s="13">
        <f>SUM(B10:K10)</f>
        <v>2</v>
      </c>
      <c r="M10"/>
    </row>
    <row r="11" spans="1:13" ht="17.25" customHeight="1">
      <c r="A11" s="12" t="s">
        <v>21</v>
      </c>
      <c r="B11" s="15">
        <v>57621</v>
      </c>
      <c r="C11" s="15">
        <v>72399</v>
      </c>
      <c r="D11" s="15">
        <v>201457</v>
      </c>
      <c r="E11" s="15">
        <v>180862</v>
      </c>
      <c r="F11" s="15">
        <v>186382</v>
      </c>
      <c r="G11" s="15">
        <v>94559</v>
      </c>
      <c r="H11" s="15">
        <v>50168</v>
      </c>
      <c r="I11" s="15">
        <v>88726</v>
      </c>
      <c r="J11" s="15">
        <v>72001</v>
      </c>
      <c r="K11" s="15">
        <v>148509</v>
      </c>
      <c r="L11" s="13">
        <f>SUM(B11:K11)</f>
        <v>1152684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5.8081</v>
      </c>
      <c r="C13" s="20">
        <v>3.0613</v>
      </c>
      <c r="D13" s="20">
        <v>3.6458</v>
      </c>
      <c r="E13" s="20">
        <v>3.687</v>
      </c>
      <c r="F13" s="20">
        <v>3.2638</v>
      </c>
      <c r="G13" s="20">
        <v>3.5865</v>
      </c>
      <c r="H13" s="20">
        <v>3.9516</v>
      </c>
      <c r="I13" s="20">
        <v>3.2821</v>
      </c>
      <c r="J13" s="20">
        <v>3.5339</v>
      </c>
      <c r="K13" s="20">
        <v>2.8853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1.290241329415948</v>
      </c>
      <c r="C15" s="22">
        <v>1.511780228133626</v>
      </c>
      <c r="D15" s="22">
        <v>1.515289134284026</v>
      </c>
      <c r="E15" s="22">
        <v>1.353349169566896</v>
      </c>
      <c r="F15" s="22">
        <v>1.598848662241812</v>
      </c>
      <c r="G15" s="22">
        <v>1.552727172761999</v>
      </c>
      <c r="H15" s="22">
        <v>1.507346503440139</v>
      </c>
      <c r="I15" s="22">
        <v>1.434966819402812</v>
      </c>
      <c r="J15" s="22">
        <v>1.796165020045514</v>
      </c>
      <c r="K15" s="22">
        <v>1.333547868125211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470922.14999999997</v>
      </c>
      <c r="C17" s="25">
        <f aca="true" t="shared" si="2" ref="C17:K17">C18+C19+C20+C21+C22+C23+C24</f>
        <v>370254.69</v>
      </c>
      <c r="D17" s="25">
        <f t="shared" si="2"/>
        <v>1237182.7799999998</v>
      </c>
      <c r="E17" s="25">
        <f t="shared" si="2"/>
        <v>989627.1</v>
      </c>
      <c r="F17" s="25">
        <f t="shared" si="2"/>
        <v>1068521.73</v>
      </c>
      <c r="G17" s="25">
        <f t="shared" si="2"/>
        <v>590433.7799999999</v>
      </c>
      <c r="H17" s="25">
        <f t="shared" si="2"/>
        <v>331972.49</v>
      </c>
      <c r="I17" s="25">
        <f t="shared" si="2"/>
        <v>449124.54</v>
      </c>
      <c r="J17" s="25">
        <f t="shared" si="2"/>
        <v>501680.86</v>
      </c>
      <c r="K17" s="25">
        <f t="shared" si="2"/>
        <v>627699.7100000001</v>
      </c>
      <c r="L17" s="25">
        <f>L18+L19+L20+L21+L22+L23+L24</f>
        <v>6637419.829999998</v>
      </c>
      <c r="M17"/>
    </row>
    <row r="18" spans="1:13" ht="17.25" customHeight="1">
      <c r="A18" s="26" t="s">
        <v>24</v>
      </c>
      <c r="B18" s="33">
        <f aca="true" t="shared" si="3" ref="B18:K18">ROUND(B13*B7,2)</f>
        <v>362802.97</v>
      </c>
      <c r="C18" s="33">
        <f t="shared" si="3"/>
        <v>240410.01</v>
      </c>
      <c r="D18" s="33">
        <f t="shared" si="3"/>
        <v>796246.37</v>
      </c>
      <c r="E18" s="33">
        <f t="shared" si="3"/>
        <v>718500.44</v>
      </c>
      <c r="F18" s="33">
        <f t="shared" si="3"/>
        <v>649737.72</v>
      </c>
      <c r="G18" s="33">
        <f t="shared" si="3"/>
        <v>368082.5</v>
      </c>
      <c r="H18" s="33">
        <f t="shared" si="3"/>
        <v>213639.3</v>
      </c>
      <c r="I18" s="33">
        <f t="shared" si="3"/>
        <v>308619.15</v>
      </c>
      <c r="J18" s="33">
        <f t="shared" si="3"/>
        <v>272103.23</v>
      </c>
      <c r="K18" s="33">
        <f t="shared" si="3"/>
        <v>457871.14</v>
      </c>
      <c r="L18" s="33">
        <f aca="true" t="shared" si="4" ref="L18:L24">SUM(B18:K18)</f>
        <v>4388012.829999999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105300.42</v>
      </c>
      <c r="C19" s="33">
        <f t="shared" si="5"/>
        <v>123037.09</v>
      </c>
      <c r="D19" s="33">
        <f t="shared" si="5"/>
        <v>410297.1</v>
      </c>
      <c r="E19" s="33">
        <f t="shared" si="5"/>
        <v>253881.53</v>
      </c>
      <c r="F19" s="33">
        <f t="shared" si="5"/>
        <v>389094.56</v>
      </c>
      <c r="G19" s="33">
        <f t="shared" si="5"/>
        <v>203449.2</v>
      </c>
      <c r="H19" s="33">
        <f t="shared" si="5"/>
        <v>108389.15</v>
      </c>
      <c r="I19" s="33">
        <f t="shared" si="5"/>
        <v>134239.09</v>
      </c>
      <c r="J19" s="33">
        <f t="shared" si="5"/>
        <v>216639.07</v>
      </c>
      <c r="K19" s="33">
        <f t="shared" si="5"/>
        <v>152721.94</v>
      </c>
      <c r="L19" s="33">
        <f t="shared" si="4"/>
        <v>2097049.15</v>
      </c>
      <c r="M19"/>
    </row>
    <row r="20" spans="1:13" ht="17.25" customHeight="1">
      <c r="A20" s="27" t="s">
        <v>26</v>
      </c>
      <c r="B20" s="33">
        <v>1591.5</v>
      </c>
      <c r="C20" s="33">
        <v>5322.65</v>
      </c>
      <c r="D20" s="33">
        <v>27669.43</v>
      </c>
      <c r="E20" s="33">
        <v>19892.25</v>
      </c>
      <c r="F20" s="33">
        <v>28204.51</v>
      </c>
      <c r="G20" s="33">
        <v>19465.37</v>
      </c>
      <c r="H20" s="33">
        <v>11366.71</v>
      </c>
      <c r="I20" s="33">
        <v>4781.36</v>
      </c>
      <c r="J20" s="33">
        <v>9968.68</v>
      </c>
      <c r="K20" s="33">
        <v>14136.75</v>
      </c>
      <c r="L20" s="33">
        <f t="shared" si="4"/>
        <v>142399.21</v>
      </c>
      <c r="M20"/>
    </row>
    <row r="21" spans="1:13" ht="17.25" customHeight="1">
      <c r="A21" s="27" t="s">
        <v>27</v>
      </c>
      <c r="B21" s="33">
        <v>1484.94</v>
      </c>
      <c r="C21" s="29">
        <v>1484.94</v>
      </c>
      <c r="D21" s="29">
        <v>2969.88</v>
      </c>
      <c r="E21" s="29">
        <v>2969.88</v>
      </c>
      <c r="F21" s="33">
        <v>1484.94</v>
      </c>
      <c r="G21" s="29">
        <v>0</v>
      </c>
      <c r="H21" s="33">
        <v>1484.94</v>
      </c>
      <c r="I21" s="29">
        <v>1484.94</v>
      </c>
      <c r="J21" s="29">
        <v>2969.88</v>
      </c>
      <c r="K21" s="29">
        <v>2969.88</v>
      </c>
      <c r="L21" s="33">
        <f t="shared" si="4"/>
        <v>19304.22</v>
      </c>
      <c r="M21"/>
    </row>
    <row r="22" spans="1:13" ht="17.25" customHeight="1">
      <c r="A22" s="27" t="s">
        <v>28</v>
      </c>
      <c r="B22" s="30">
        <v>-257.68</v>
      </c>
      <c r="C22" s="30">
        <v>0</v>
      </c>
      <c r="D22" s="30">
        <v>0</v>
      </c>
      <c r="E22" s="33">
        <v>-5477</v>
      </c>
      <c r="F22" s="33">
        <v>0</v>
      </c>
      <c r="G22" s="33">
        <v>-171.04</v>
      </c>
      <c r="H22" s="30">
        <v>-2907.61</v>
      </c>
      <c r="I22" s="33">
        <v>0</v>
      </c>
      <c r="J22" s="30">
        <v>0</v>
      </c>
      <c r="K22" s="30">
        <v>0</v>
      </c>
      <c r="L22" s="33">
        <f t="shared" si="4"/>
        <v>-8813.33</v>
      </c>
      <c r="M22"/>
    </row>
    <row r="23" spans="1:13" ht="17.25" customHeight="1">
      <c r="A23" s="27" t="s">
        <v>73</v>
      </c>
      <c r="B23" s="33">
        <v>0</v>
      </c>
      <c r="C23" s="33">
        <v>0</v>
      </c>
      <c r="D23" s="33">
        <v>0</v>
      </c>
      <c r="E23" s="33">
        <v>-140</v>
      </c>
      <c r="F23" s="33">
        <v>0</v>
      </c>
      <c r="G23" s="33">
        <v>-392.25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-532.25</v>
      </c>
      <c r="M23"/>
    </row>
    <row r="24" spans="1:13" ht="17.25" customHeight="1">
      <c r="A24" s="27" t="s">
        <v>74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-43446.97</v>
      </c>
      <c r="C27" s="33">
        <f t="shared" si="6"/>
        <v>-26985.2</v>
      </c>
      <c r="D27" s="33">
        <f t="shared" si="6"/>
        <v>-74553.6</v>
      </c>
      <c r="E27" s="33">
        <f t="shared" si="6"/>
        <v>-66701.99</v>
      </c>
      <c r="F27" s="33">
        <f t="shared" si="6"/>
        <v>-55844.8</v>
      </c>
      <c r="G27" s="33">
        <f t="shared" si="6"/>
        <v>-35512.4</v>
      </c>
      <c r="H27" s="33">
        <f t="shared" si="6"/>
        <v>-25815.75</v>
      </c>
      <c r="I27" s="33">
        <f t="shared" si="6"/>
        <v>-54886.72</v>
      </c>
      <c r="J27" s="33">
        <f t="shared" si="6"/>
        <v>-21986.8</v>
      </c>
      <c r="K27" s="33">
        <f t="shared" si="6"/>
        <v>-44800.8</v>
      </c>
      <c r="L27" s="33">
        <f aca="true" t="shared" si="7" ref="L27:L33">SUM(B27:K27)</f>
        <v>-450535.03</v>
      </c>
      <c r="M27"/>
    </row>
    <row r="28" spans="1:13" ht="18.75" customHeight="1">
      <c r="A28" s="27" t="s">
        <v>30</v>
      </c>
      <c r="B28" s="33">
        <f>B29+B30+B31+B32</f>
        <v>-21309.2</v>
      </c>
      <c r="C28" s="33">
        <f aca="true" t="shared" si="8" ref="C28:K28">C29+C30+C31+C32</f>
        <v>-26985.2</v>
      </c>
      <c r="D28" s="33">
        <f t="shared" si="8"/>
        <v>-74553.6</v>
      </c>
      <c r="E28" s="33">
        <f t="shared" si="8"/>
        <v>-61652.8</v>
      </c>
      <c r="F28" s="33">
        <f t="shared" si="8"/>
        <v>-55844.8</v>
      </c>
      <c r="G28" s="33">
        <f t="shared" si="8"/>
        <v>-35512.4</v>
      </c>
      <c r="H28" s="33">
        <f t="shared" si="8"/>
        <v>-17138</v>
      </c>
      <c r="I28" s="33">
        <f t="shared" si="8"/>
        <v>-54886.72</v>
      </c>
      <c r="J28" s="33">
        <f t="shared" si="8"/>
        <v>-21986.8</v>
      </c>
      <c r="K28" s="33">
        <f t="shared" si="8"/>
        <v>-44800.8</v>
      </c>
      <c r="L28" s="33">
        <f t="shared" si="7"/>
        <v>-414670.31999999995</v>
      </c>
      <c r="M28"/>
    </row>
    <row r="29" spans="1:13" s="36" customFormat="1" ht="18.75" customHeight="1">
      <c r="A29" s="34" t="s">
        <v>58</v>
      </c>
      <c r="B29" s="33">
        <f>-ROUND((B9)*$E$3,2)</f>
        <v>-21309.2</v>
      </c>
      <c r="C29" s="33">
        <f aca="true" t="shared" si="9" ref="C29:K29">-ROUND((C9)*$E$3,2)</f>
        <v>-26985.2</v>
      </c>
      <c r="D29" s="33">
        <f t="shared" si="9"/>
        <v>-74553.6</v>
      </c>
      <c r="E29" s="33">
        <f t="shared" si="9"/>
        <v>-61652.8</v>
      </c>
      <c r="F29" s="33">
        <f t="shared" si="9"/>
        <v>-55844.8</v>
      </c>
      <c r="G29" s="33">
        <f t="shared" si="9"/>
        <v>-35512.4</v>
      </c>
      <c r="H29" s="33">
        <f t="shared" si="9"/>
        <v>-17138</v>
      </c>
      <c r="I29" s="33">
        <f t="shared" si="9"/>
        <v>-23342</v>
      </c>
      <c r="J29" s="33">
        <f t="shared" si="9"/>
        <v>-21986.8</v>
      </c>
      <c r="K29" s="33">
        <f t="shared" si="9"/>
        <v>-44800.8</v>
      </c>
      <c r="L29" s="33">
        <f t="shared" si="7"/>
        <v>-383125.6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-1113.45</v>
      </c>
      <c r="J31" s="17">
        <v>0</v>
      </c>
      <c r="K31" s="17">
        <v>0</v>
      </c>
      <c r="L31" s="33">
        <f t="shared" si="7"/>
        <v>-1113.45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-30431.27</v>
      </c>
      <c r="J32" s="17">
        <v>0</v>
      </c>
      <c r="K32" s="17">
        <v>0</v>
      </c>
      <c r="L32" s="33">
        <f t="shared" si="7"/>
        <v>-30431.27</v>
      </c>
      <c r="M32"/>
    </row>
    <row r="33" spans="1:13" s="36" customFormat="1" ht="18.75" customHeight="1">
      <c r="A33" s="27" t="s">
        <v>34</v>
      </c>
      <c r="B33" s="38">
        <f aca="true" t="shared" si="10" ref="B33:K33">SUM(B34:B44)</f>
        <v>-22137.77</v>
      </c>
      <c r="C33" s="38">
        <f t="shared" si="10"/>
        <v>0</v>
      </c>
      <c r="D33" s="38">
        <f t="shared" si="10"/>
        <v>0</v>
      </c>
      <c r="E33" s="38">
        <f t="shared" si="10"/>
        <v>-5049.19</v>
      </c>
      <c r="F33" s="38">
        <f t="shared" si="10"/>
        <v>0</v>
      </c>
      <c r="G33" s="38">
        <f t="shared" si="10"/>
        <v>0</v>
      </c>
      <c r="H33" s="38">
        <f t="shared" si="10"/>
        <v>-8677.75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-35864.71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-22137.77</v>
      </c>
      <c r="C35" s="17">
        <v>0</v>
      </c>
      <c r="D35" s="17">
        <v>0</v>
      </c>
      <c r="E35" s="33">
        <v>-5049.19</v>
      </c>
      <c r="F35" s="28">
        <v>0</v>
      </c>
      <c r="G35" s="28">
        <v>0</v>
      </c>
      <c r="H35" s="33">
        <v>-8677.75</v>
      </c>
      <c r="I35" s="17">
        <v>0</v>
      </c>
      <c r="J35" s="28">
        <v>0</v>
      </c>
      <c r="K35" s="17">
        <v>0</v>
      </c>
      <c r="L35" s="33">
        <f>SUM(B35:K35)</f>
        <v>-35864.71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427475.17999999993</v>
      </c>
      <c r="C48" s="41">
        <f aca="true" t="shared" si="12" ref="C48:K48">IF(C17+C27+C40+C49&lt;0,0,C17+C27+C49)</f>
        <v>343269.49</v>
      </c>
      <c r="D48" s="41">
        <f t="shared" si="12"/>
        <v>1162629.1799999997</v>
      </c>
      <c r="E48" s="41">
        <f t="shared" si="12"/>
        <v>922925.11</v>
      </c>
      <c r="F48" s="41">
        <f t="shared" si="12"/>
        <v>1012676.9299999999</v>
      </c>
      <c r="G48" s="41">
        <f t="shared" si="12"/>
        <v>554921.3799999999</v>
      </c>
      <c r="H48" s="41">
        <f t="shared" si="12"/>
        <v>306156.74</v>
      </c>
      <c r="I48" s="41">
        <f t="shared" si="12"/>
        <v>394237.81999999995</v>
      </c>
      <c r="J48" s="41">
        <f t="shared" si="12"/>
        <v>479694.06</v>
      </c>
      <c r="K48" s="41">
        <f t="shared" si="12"/>
        <v>582898.91</v>
      </c>
      <c r="L48" s="42">
        <f>SUM(B48:K48)</f>
        <v>6186884.8</v>
      </c>
      <c r="M48" s="55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427475.17</v>
      </c>
      <c r="C54" s="41">
        <f aca="true" t="shared" si="14" ref="C54:J54">SUM(C55:C66)</f>
        <v>343269.49000000005</v>
      </c>
      <c r="D54" s="41">
        <f t="shared" si="14"/>
        <v>1162629.18</v>
      </c>
      <c r="E54" s="41">
        <f t="shared" si="14"/>
        <v>922925.11</v>
      </c>
      <c r="F54" s="41">
        <f t="shared" si="14"/>
        <v>1012676.94</v>
      </c>
      <c r="G54" s="41">
        <f t="shared" si="14"/>
        <v>554921.37</v>
      </c>
      <c r="H54" s="41">
        <f t="shared" si="14"/>
        <v>306156.75</v>
      </c>
      <c r="I54" s="41">
        <f>SUM(I55:I69)</f>
        <v>394237.81999999995</v>
      </c>
      <c r="J54" s="41">
        <f t="shared" si="14"/>
        <v>479694.06</v>
      </c>
      <c r="K54" s="41">
        <f>SUM(K55:K68)</f>
        <v>582898.91</v>
      </c>
      <c r="L54" s="46">
        <f>SUM(B54:K54)</f>
        <v>6186884.8</v>
      </c>
      <c r="M54" s="40"/>
    </row>
    <row r="55" spans="1:13" ht="18.75" customHeight="1">
      <c r="A55" s="47" t="s">
        <v>51</v>
      </c>
      <c r="B55" s="48">
        <v>427475.17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427475.17</v>
      </c>
      <c r="M55" s="40"/>
    </row>
    <row r="56" spans="1:12" ht="18.75" customHeight="1">
      <c r="A56" s="47" t="s">
        <v>61</v>
      </c>
      <c r="B56" s="17">
        <v>0</v>
      </c>
      <c r="C56" s="48">
        <v>299708.59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299708.59</v>
      </c>
    </row>
    <row r="57" spans="1:12" ht="18.75" customHeight="1">
      <c r="A57" s="47" t="s">
        <v>62</v>
      </c>
      <c r="B57" s="17">
        <v>0</v>
      </c>
      <c r="C57" s="48">
        <v>43560.9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43560.9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1162629.18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1162629.18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922925.11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922925.11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1012676.94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1012676.94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554921.37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554921.37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306156.75</v>
      </c>
      <c r="I62" s="17">
        <v>0</v>
      </c>
      <c r="J62" s="17">
        <v>0</v>
      </c>
      <c r="K62" s="17">
        <v>0</v>
      </c>
      <c r="L62" s="46">
        <f t="shared" si="15"/>
        <v>306156.75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479694.06</v>
      </c>
      <c r="K64" s="17">
        <v>0</v>
      </c>
      <c r="L64" s="46">
        <f t="shared" si="15"/>
        <v>479694.06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326248.52</v>
      </c>
      <c r="L65" s="46">
        <f t="shared" si="15"/>
        <v>326248.52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256650.39</v>
      </c>
      <c r="L66" s="46">
        <f t="shared" si="15"/>
        <v>256650.39</v>
      </c>
    </row>
    <row r="67" spans="1:12" ht="18.75" customHeight="1">
      <c r="A67" s="47" t="s">
        <v>71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3">
        <v>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1">
        <v>394237.81999999995</v>
      </c>
      <c r="J69" s="53">
        <v>0</v>
      </c>
      <c r="K69" s="53">
        <v>0</v>
      </c>
      <c r="L69" s="51">
        <f>SUM(B69:K69)</f>
        <v>394237.81999999995</v>
      </c>
    </row>
    <row r="70" spans="1:12" ht="18" customHeight="1">
      <c r="A70" s="52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2"/>
      <c r="I71"/>
      <c r="K71"/>
    </row>
    <row r="72" spans="1:11" ht="14.25">
      <c r="A72" s="54"/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2021-02-08T19:09:04Z</dcterms:modified>
  <cp:category/>
  <cp:version/>
  <cp:contentType/>
  <cp:contentStatus/>
</cp:coreProperties>
</file>