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<sst xmlns="http://schemas.openxmlformats.org/spreadsheetml/2006/main" count="81" uniqueCount="78">
  <si>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</si>
  <si>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</si>
  <si>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</si>
  <si>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</si>
  <si>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</si>
  <si>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</si>
  <si>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</si>
  <si>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</si>
  <si>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</si>
  <si>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</si>
  <si>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</si>
  <si>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</si>
  <si>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</si>
  <si>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</si>
  <si>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</si>
  <si>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</si>
  <si>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</si>
  <si>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</si>
  <si>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</si>
  <si>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</si>
  <si>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</si>
  <si>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</si>
  <si>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</si>
  <si>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</si>
  <si>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</si>
  <si>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</si>
  <si>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</si>
  <si>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</si>
  <si>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</si>
  <si>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</si>
  <si>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</si>
  <si>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</si>
  <si>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</si>
  <si>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</si>
  <si>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</si>
  <si>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</si>
  <si>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</si>
  <si>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</si>
  <si>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</si>
  <si>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</si>
  <si>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</si>
  <si>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</si>
  <si>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</si>
  <si>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</si>
  <si>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</si>
  <si>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</si>
  <si>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</si>
  <si>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</si>
  <si>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</si>
  <si>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</si>
  <si>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</si>
  <si>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</si>
  <si>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</si>
  <si>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</si>
  <si>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</si>
  <si>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</si>
  <si>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</si>
  <si>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</si>
  <si>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</si>
  <si>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</si>
  <si>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</si>
  <si>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</si>
  <si>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</si>
  <si>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</si>
  <si>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</si>
  <si>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</si>
  <si>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</si>
  <si>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</si>
  <si>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</si>
  <si>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</si>
  <si>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</si>
  <si>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</si>
  <si>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</si>
  <si>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14/12/21 - VENCIMENTO 21/12/21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</si>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</sst>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362109</v>
      </c>
      <c r="C7" s="9">
        <f t="shared" si="0"/>
        <v>260809</v>
      </c>
      <c r="D7" s="9">
        <f t="shared" si="0"/>
        <v>254202</v>
      </c>
      <c r="E7" s="9">
        <f t="shared" si="0"/>
        <v>55061</v>
      </c>
      <c r="F7" s="9">
        <f t="shared" si="0"/>
        <v>197695</v>
      </c>
      <c r="G7" s="9">
        <f t="shared" si="0"/>
        <v>327148</v>
      </c>
      <c r="H7" s="9">
        <f t="shared" si="0"/>
        <v>42004</v>
      </c>
      <c r="I7" s="9">
        <f t="shared" si="0"/>
        <v>244820</v>
      </c>
      <c r="J7" s="9">
        <f t="shared" si="0"/>
        <v>219787</v>
      </c>
      <c r="K7" s="9">
        <f t="shared" si="0"/>
        <v>323622</v>
      </c>
      <c r="L7" s="9">
        <f t="shared" si="0"/>
        <v>238124</v>
      </c>
      <c r="M7" s="9">
        <f t="shared" si="0"/>
        <v>118364</v>
      </c>
      <c r="N7" s="9">
        <f t="shared" si="0"/>
        <v>69146</v>
      </c>
      <c r="O7" s="9">
        <f t="shared" si="0"/>
        <v>2712891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16580</v>
      </c>
      <c r="C8" s="11">
        <f t="shared" si="1"/>
        <v>17327</v>
      </c>
      <c r="D8" s="11">
        <f t="shared" si="1"/>
        <v>11815</v>
      </c>
      <c r="E8" s="11">
        <f t="shared" si="1"/>
        <v>2488</v>
      </c>
      <c r="F8" s="11">
        <f t="shared" si="1"/>
        <v>8880</v>
      </c>
      <c r="G8" s="11">
        <f t="shared" si="1"/>
        <v>13614</v>
      </c>
      <c r="H8" s="11">
        <f t="shared" si="1"/>
        <v>2414</v>
      </c>
      <c r="I8" s="11">
        <f t="shared" si="1"/>
        <v>16533</v>
      </c>
      <c r="J8" s="11">
        <f t="shared" si="1"/>
        <v>12659</v>
      </c>
      <c r="K8" s="11">
        <f t="shared" si="1"/>
        <v>10739</v>
      </c>
      <c r="L8" s="11">
        <f t="shared" si="1"/>
        <v>8644</v>
      </c>
      <c r="M8" s="11">
        <f t="shared" si="1"/>
        <v>5324</v>
      </c>
      <c r="N8" s="11">
        <f t="shared" si="1"/>
        <v>4420</v>
      </c>
      <c r="O8" s="11">
        <f t="shared" si="1"/>
        <v>131437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16580</v>
      </c>
      <c r="C9" s="11">
        <v>17327</v>
      </c>
      <c r="D9" s="11">
        <v>11815</v>
      </c>
      <c r="E9" s="11">
        <v>2488</v>
      </c>
      <c r="F9" s="11">
        <v>8880</v>
      </c>
      <c r="G9" s="11">
        <v>13614</v>
      </c>
      <c r="H9" s="11">
        <v>2414</v>
      </c>
      <c r="I9" s="11">
        <v>16529</v>
      </c>
      <c r="J9" s="11">
        <v>12659</v>
      </c>
      <c r="K9" s="11">
        <v>10725</v>
      </c>
      <c r="L9" s="11">
        <v>8644</v>
      </c>
      <c r="M9" s="11">
        <v>5315</v>
      </c>
      <c r="N9" s="11">
        <v>4410</v>
      </c>
      <c r="O9" s="11">
        <f>SUM(B9:N9)</f>
        <v>131400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14</v>
      </c>
      <c r="L10" s="13">
        <v>0</v>
      </c>
      <c r="M10" s="13">
        <v>9</v>
      </c>
      <c r="N10" s="13">
        <v>10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345529</v>
      </c>
      <c r="C11" s="13">
        <v>243482</v>
      </c>
      <c r="D11" s="13">
        <v>242387</v>
      </c>
      <c r="E11" s="13">
        <v>52573</v>
      </c>
      <c r="F11" s="13">
        <v>188815</v>
      </c>
      <c r="G11" s="13">
        <v>313534</v>
      </c>
      <c r="H11" s="13">
        <v>39590</v>
      </c>
      <c r="I11" s="13">
        <v>228287</v>
      </c>
      <c r="J11" s="13">
        <v>207128</v>
      </c>
      <c r="K11" s="13">
        <v>312883</v>
      </c>
      <c r="L11" s="13">
        <v>229480</v>
      </c>
      <c r="M11" s="13">
        <v>113040</v>
      </c>
      <c r="N11" s="13">
        <v>64726</v>
      </c>
      <c r="O11" s="11">
        <f>SUM(B11:N11)</f>
        <v>2581454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1.241930721542284</v>
      </c>
      <c r="C15" s="19">
        <v>1.242693404585852</v>
      </c>
      <c r="D15" s="19">
        <v>1.21630851535064</v>
      </c>
      <c r="E15" s="19">
        <v>1.013865087494592</v>
      </c>
      <c r="F15" s="19">
        <v>1.455305396690405</v>
      </c>
      <c r="G15" s="19">
        <v>1.54551766031923</v>
      </c>
      <c r="H15" s="19">
        <v>1.732449054004847</v>
      </c>
      <c r="I15" s="19">
        <v>1.326459334676379</v>
      </c>
      <c r="J15" s="19">
        <v>1.281536310180286</v>
      </c>
      <c r="K15" s="19">
        <v>1.193463414969078</v>
      </c>
      <c r="L15" s="19">
        <v>1.298826411492917</v>
      </c>
      <c r="M15" s="19">
        <v>1.272203838294774</v>
      </c>
      <c r="N15" s="19">
        <v>1.261438315338292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1097430.45</v>
      </c>
      <c r="C17" s="24">
        <f aca="true" t="shared" si="2" ref="C17:N17">C18+C19+C20+C21+C22+C23+C24+C25</f>
        <v>798539.64</v>
      </c>
      <c r="D17" s="24">
        <f t="shared" si="2"/>
        <v>665744.69</v>
      </c>
      <c r="E17" s="24">
        <f t="shared" si="2"/>
        <v>208646.87000000005</v>
      </c>
      <c r="F17" s="24">
        <f t="shared" si="2"/>
        <v>718558.53</v>
      </c>
      <c r="G17" s="24">
        <f t="shared" si="2"/>
        <v>1044202.4899999999</v>
      </c>
      <c r="H17" s="24">
        <f t="shared" si="2"/>
        <v>198076.75</v>
      </c>
      <c r="I17" s="24">
        <f t="shared" si="2"/>
        <v>802572.1699999999</v>
      </c>
      <c r="J17" s="24">
        <f t="shared" si="2"/>
        <v>692305.9799999999</v>
      </c>
      <c r="K17" s="24">
        <f t="shared" si="2"/>
        <v>911428.0499999999</v>
      </c>
      <c r="L17" s="24">
        <f t="shared" si="2"/>
        <v>834986.55</v>
      </c>
      <c r="M17" s="24">
        <f t="shared" si="2"/>
        <v>469890.51999999996</v>
      </c>
      <c r="N17" s="24">
        <f t="shared" si="2"/>
        <v>242256.64</v>
      </c>
      <c r="O17" s="24">
        <f>O18+O19+O20+O21+O22+O23+O24+O25</f>
        <v>8684639.330000002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806670.22</v>
      </c>
      <c r="C18" s="30">
        <f t="shared" si="3"/>
        <v>600199.75</v>
      </c>
      <c r="D18" s="30">
        <f t="shared" si="3"/>
        <v>513030.48</v>
      </c>
      <c r="E18" s="30">
        <f t="shared" si="3"/>
        <v>189839.32</v>
      </c>
      <c r="F18" s="30">
        <f t="shared" si="3"/>
        <v>462467.91</v>
      </c>
      <c r="G18" s="30">
        <f t="shared" si="3"/>
        <v>629661.76</v>
      </c>
      <c r="H18" s="30">
        <f t="shared" si="3"/>
        <v>108546.74</v>
      </c>
      <c r="I18" s="30">
        <f t="shared" si="3"/>
        <v>559438.18</v>
      </c>
      <c r="J18" s="30">
        <f t="shared" si="3"/>
        <v>505136.46</v>
      </c>
      <c r="K18" s="30">
        <f t="shared" si="3"/>
        <v>703068.8</v>
      </c>
      <c r="L18" s="30">
        <f t="shared" si="3"/>
        <v>589023.53</v>
      </c>
      <c r="M18" s="30">
        <f t="shared" si="3"/>
        <v>337858.2</v>
      </c>
      <c r="N18" s="30">
        <f t="shared" si="3"/>
        <v>178279.13</v>
      </c>
      <c r="O18" s="30">
        <f aca="true" t="shared" si="4" ref="O18:O25">SUM(B18:N18)</f>
        <v>6183220.480000001</v>
      </c>
    </row>
    <row r="19" spans="1:23" ht="18.75" customHeight="1">
      <c r="A19" s="26" t="s">
        <v>35</v>
      </c>
      <c r="B19" s="30">
        <f>IF(B15&lt;&gt;0,ROUND((B15-1)*B18,2),0)</f>
        <v>195158.31</v>
      </c>
      <c r="C19" s="30">
        <f aca="true" t="shared" si="5" ref="C19:N19">IF(C15&lt;&gt;0,ROUND((C15-1)*C18,2),0)</f>
        <v>145664.52</v>
      </c>
      <c r="D19" s="30">
        <f t="shared" si="5"/>
        <v>110972.86</v>
      </c>
      <c r="E19" s="30">
        <f t="shared" si="5"/>
        <v>2632.14</v>
      </c>
      <c r="F19" s="30">
        <f t="shared" si="5"/>
        <v>210564.14</v>
      </c>
      <c r="G19" s="30">
        <f t="shared" si="5"/>
        <v>343491.61</v>
      </c>
      <c r="H19" s="30">
        <f t="shared" si="5"/>
        <v>79504.96</v>
      </c>
      <c r="I19" s="30">
        <f t="shared" si="5"/>
        <v>182633.82</v>
      </c>
      <c r="J19" s="30">
        <f t="shared" si="5"/>
        <v>142214.26</v>
      </c>
      <c r="K19" s="30">
        <f t="shared" si="5"/>
        <v>136018.09</v>
      </c>
      <c r="L19" s="30">
        <f t="shared" si="5"/>
        <v>176015.79</v>
      </c>
      <c r="M19" s="30">
        <f t="shared" si="5"/>
        <v>91966.3</v>
      </c>
      <c r="N19" s="30">
        <f t="shared" si="5"/>
        <v>46609</v>
      </c>
      <c r="O19" s="30">
        <f t="shared" si="4"/>
        <v>1863445.8000000003</v>
      </c>
      <c r="W19" s="62"/>
    </row>
    <row r="20" spans="1:15" ht="18.75" customHeight="1">
      <c r="A20" s="26" t="s">
        <v>36</v>
      </c>
      <c r="B20" s="30">
        <v>43233.56</v>
      </c>
      <c r="C20" s="30">
        <v>30135.64</v>
      </c>
      <c r="D20" s="30">
        <v>17895.43</v>
      </c>
      <c r="E20" s="30">
        <v>7509.39</v>
      </c>
      <c r="F20" s="30">
        <v>21674.59</v>
      </c>
      <c r="G20" s="30">
        <v>34819.31</v>
      </c>
      <c r="H20" s="30">
        <v>3396.11</v>
      </c>
      <c r="I20" s="30">
        <v>24202.21</v>
      </c>
      <c r="J20" s="30">
        <v>24715.08</v>
      </c>
      <c r="K20" s="30">
        <v>36801.1</v>
      </c>
      <c r="L20" s="30">
        <v>34577.97</v>
      </c>
      <c r="M20" s="30">
        <v>14591.67</v>
      </c>
      <c r="N20" s="30">
        <v>8954.07</v>
      </c>
      <c r="O20" s="30">
        <f t="shared" si="4"/>
        <v>302506.12999999995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-77555.84</v>
      </c>
      <c r="C27" s="30">
        <f>+C28+C30+C43+C44+C47-C48</f>
        <v>-79667.87</v>
      </c>
      <c r="D27" s="30">
        <f t="shared" si="6"/>
        <v>-58001.15</v>
      </c>
      <c r="E27" s="30">
        <f t="shared" si="6"/>
        <v>-11836.220000000001</v>
      </c>
      <c r="F27" s="30">
        <f t="shared" si="6"/>
        <v>-42130.64</v>
      </c>
      <c r="G27" s="30">
        <f t="shared" si="6"/>
        <v>-64336.11</v>
      </c>
      <c r="H27" s="30">
        <f t="shared" si="6"/>
        <v>-21967.640000000003</v>
      </c>
      <c r="I27" s="30">
        <f t="shared" si="6"/>
        <v>-76103.75</v>
      </c>
      <c r="J27" s="30">
        <f t="shared" si="6"/>
        <v>-58652.4</v>
      </c>
      <c r="K27" s="30">
        <f t="shared" si="6"/>
        <v>-51042.41</v>
      </c>
      <c r="L27" s="30">
        <f t="shared" si="6"/>
        <v>-41557.92</v>
      </c>
      <c r="M27" s="30">
        <f t="shared" si="6"/>
        <v>-25343.95</v>
      </c>
      <c r="N27" s="30">
        <f t="shared" si="6"/>
        <v>-20451.8</v>
      </c>
      <c r="O27" s="30">
        <f t="shared" si="6"/>
        <v>-628647.6999999998</v>
      </c>
    </row>
    <row r="28" spans="1:15" ht="18.75" customHeight="1">
      <c r="A28" s="26" t="s">
        <v>40</v>
      </c>
      <c r="B28" s="31">
        <f>+B29</f>
        <v>-72952</v>
      </c>
      <c r="C28" s="31">
        <f>+C29</f>
        <v>-76238.8</v>
      </c>
      <c r="D28" s="31">
        <f aca="true" t="shared" si="7" ref="D28:O28">+D29</f>
        <v>-51986</v>
      </c>
      <c r="E28" s="31">
        <f t="shared" si="7"/>
        <v>-10947.2</v>
      </c>
      <c r="F28" s="31">
        <f t="shared" si="7"/>
        <v>-39072</v>
      </c>
      <c r="G28" s="31">
        <f t="shared" si="7"/>
        <v>-59901.6</v>
      </c>
      <c r="H28" s="31">
        <f t="shared" si="7"/>
        <v>-10621.6</v>
      </c>
      <c r="I28" s="31">
        <f t="shared" si="7"/>
        <v>-72727.6</v>
      </c>
      <c r="J28" s="31">
        <f t="shared" si="7"/>
        <v>-55699.6</v>
      </c>
      <c r="K28" s="31">
        <f t="shared" si="7"/>
        <v>-47190</v>
      </c>
      <c r="L28" s="31">
        <f t="shared" si="7"/>
        <v>-38033.6</v>
      </c>
      <c r="M28" s="31">
        <f t="shared" si="7"/>
        <v>-23386</v>
      </c>
      <c r="N28" s="31">
        <f t="shared" si="7"/>
        <v>-19404</v>
      </c>
      <c r="O28" s="31">
        <f t="shared" si="7"/>
        <v>-578159.9999999999</v>
      </c>
    </row>
    <row r="29" spans="1:26" ht="18.75" customHeight="1">
      <c r="A29" s="27" t="s">
        <v>41</v>
      </c>
      <c r="B29" s="16">
        <f>ROUND((-B9)*$G$3,2)</f>
        <v>-72952</v>
      </c>
      <c r="C29" s="16">
        <f aca="true" t="shared" si="8" ref="C29:N29">ROUND((-C9)*$G$3,2)</f>
        <v>-76238.8</v>
      </c>
      <c r="D29" s="16">
        <f t="shared" si="8"/>
        <v>-51986</v>
      </c>
      <c r="E29" s="16">
        <f t="shared" si="8"/>
        <v>-10947.2</v>
      </c>
      <c r="F29" s="16">
        <f t="shared" si="8"/>
        <v>-39072</v>
      </c>
      <c r="G29" s="16">
        <f t="shared" si="8"/>
        <v>-59901.6</v>
      </c>
      <c r="H29" s="16">
        <f t="shared" si="8"/>
        <v>-10621.6</v>
      </c>
      <c r="I29" s="16">
        <f t="shared" si="8"/>
        <v>-72727.6</v>
      </c>
      <c r="J29" s="16">
        <f t="shared" si="8"/>
        <v>-55699.6</v>
      </c>
      <c r="K29" s="16">
        <f t="shared" si="8"/>
        <v>-47190</v>
      </c>
      <c r="L29" s="16">
        <f t="shared" si="8"/>
        <v>-38033.6</v>
      </c>
      <c r="M29" s="16">
        <f t="shared" si="8"/>
        <v>-23386</v>
      </c>
      <c r="N29" s="16">
        <f t="shared" si="8"/>
        <v>-19404</v>
      </c>
      <c r="O29" s="32">
        <f aca="true" t="shared" si="9" ref="O29:O48">SUM(B29:N29)</f>
        <v>-578159.9999999999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-4603.84</v>
      </c>
      <c r="C30" s="31">
        <f aca="true" t="shared" si="10" ref="C30:O30">SUM(C31:C41)</f>
        <v>-3429.0699999999997</v>
      </c>
      <c r="D30" s="31">
        <f t="shared" si="10"/>
        <v>-2815.2200000000003</v>
      </c>
      <c r="E30" s="31">
        <f t="shared" si="10"/>
        <v>-889.02</v>
      </c>
      <c r="F30" s="31">
        <f t="shared" si="10"/>
        <v>-3058.6400000000003</v>
      </c>
      <c r="G30" s="31">
        <f t="shared" si="10"/>
        <v>-4434.51</v>
      </c>
      <c r="H30" s="31">
        <f t="shared" si="10"/>
        <v>-10390.59</v>
      </c>
      <c r="I30" s="31">
        <f t="shared" si="10"/>
        <v>-3376.1500000000005</v>
      </c>
      <c r="J30" s="31">
        <f t="shared" si="10"/>
        <v>-2952.8</v>
      </c>
      <c r="K30" s="31">
        <f t="shared" si="10"/>
        <v>-3852.41</v>
      </c>
      <c r="L30" s="31">
        <f t="shared" si="10"/>
        <v>-3524.32</v>
      </c>
      <c r="M30" s="31">
        <f t="shared" si="10"/>
        <v>-1957.95</v>
      </c>
      <c r="N30" s="31">
        <f t="shared" si="10"/>
        <v>-1047.8</v>
      </c>
      <c r="O30" s="31">
        <f t="shared" si="10"/>
        <v>-46332.32000000001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-9554.49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-9554.49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-5613.31</v>
      </c>
      <c r="C39" s="33">
        <v>-4180.95</v>
      </c>
      <c r="D39" s="33">
        <v>-3432.51</v>
      </c>
      <c r="E39" s="33">
        <v>-1083.95</v>
      </c>
      <c r="F39" s="33">
        <v>-3729.3</v>
      </c>
      <c r="G39" s="33">
        <v>-5406.85</v>
      </c>
      <c r="H39" s="33">
        <v>-1019.43</v>
      </c>
      <c r="I39" s="33">
        <v>-4116.43</v>
      </c>
      <c r="J39" s="33">
        <v>-3600.26</v>
      </c>
      <c r="K39" s="33">
        <v>-4697.12</v>
      </c>
      <c r="L39" s="33">
        <v>-4297.09</v>
      </c>
      <c r="M39" s="33">
        <v>-2387.27</v>
      </c>
      <c r="N39" s="33">
        <v>-1277.53</v>
      </c>
      <c r="O39" s="33">
        <f t="shared" si="9"/>
        <v>-44842.00000000001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1009.47</v>
      </c>
      <c r="C41" s="33">
        <v>751.88</v>
      </c>
      <c r="D41" s="33">
        <v>617.29</v>
      </c>
      <c r="E41" s="33">
        <v>194.93</v>
      </c>
      <c r="F41" s="33">
        <v>670.66</v>
      </c>
      <c r="G41" s="33">
        <v>972.34</v>
      </c>
      <c r="H41" s="33">
        <v>183.33</v>
      </c>
      <c r="I41" s="33">
        <v>740.28</v>
      </c>
      <c r="J41" s="33">
        <v>647.46</v>
      </c>
      <c r="K41" s="33">
        <v>844.71</v>
      </c>
      <c r="L41" s="33">
        <v>772.77</v>
      </c>
      <c r="M41" s="33">
        <v>429.32</v>
      </c>
      <c r="N41" s="33">
        <v>229.73</v>
      </c>
      <c r="O41" s="33">
        <f>SUM(B41:N41)</f>
        <v>8064.169999999998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-3199.93</v>
      </c>
      <c r="E43" s="35">
        <v>0</v>
      </c>
      <c r="F43" s="35">
        <v>0</v>
      </c>
      <c r="G43" s="35">
        <v>0</v>
      </c>
      <c r="H43" s="35">
        <v>-955.45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-4155.38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1019874.61</v>
      </c>
      <c r="C46" s="36">
        <f t="shared" si="11"/>
        <v>718871.77</v>
      </c>
      <c r="D46" s="36">
        <f t="shared" si="11"/>
        <v>607743.5399999999</v>
      </c>
      <c r="E46" s="36">
        <f t="shared" si="11"/>
        <v>196810.65000000005</v>
      </c>
      <c r="F46" s="36">
        <f t="shared" si="11"/>
        <v>676427.89</v>
      </c>
      <c r="G46" s="36">
        <f t="shared" si="11"/>
        <v>979866.3799999999</v>
      </c>
      <c r="H46" s="36">
        <f t="shared" si="11"/>
        <v>176109.11</v>
      </c>
      <c r="I46" s="36">
        <f t="shared" si="11"/>
        <v>726468.4199999999</v>
      </c>
      <c r="J46" s="36">
        <f t="shared" si="11"/>
        <v>633653.5799999998</v>
      </c>
      <c r="K46" s="36">
        <f t="shared" si="11"/>
        <v>860385.6399999999</v>
      </c>
      <c r="L46" s="36">
        <f t="shared" si="11"/>
        <v>793428.63</v>
      </c>
      <c r="M46" s="36">
        <f t="shared" si="11"/>
        <v>444546.56999999995</v>
      </c>
      <c r="N46" s="36">
        <f t="shared" si="11"/>
        <v>221804.84000000003</v>
      </c>
      <c r="O46" s="36">
        <f>SUM(B46:N46)</f>
        <v>8055991.63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 s="43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1019874.6000000001</v>
      </c>
      <c r="C52" s="51">
        <f t="shared" si="12"/>
        <v>718871.77</v>
      </c>
      <c r="D52" s="51">
        <f t="shared" si="12"/>
        <v>607743.54</v>
      </c>
      <c r="E52" s="51">
        <f t="shared" si="12"/>
        <v>196810.64</v>
      </c>
      <c r="F52" s="51">
        <f t="shared" si="12"/>
        <v>676427.89</v>
      </c>
      <c r="G52" s="51">
        <f t="shared" si="12"/>
        <v>979866.37</v>
      </c>
      <c r="H52" s="51">
        <f t="shared" si="12"/>
        <v>176109.1</v>
      </c>
      <c r="I52" s="51">
        <f t="shared" si="12"/>
        <v>726468.42</v>
      </c>
      <c r="J52" s="51">
        <f t="shared" si="12"/>
        <v>633653.58</v>
      </c>
      <c r="K52" s="51">
        <f t="shared" si="12"/>
        <v>860385.63</v>
      </c>
      <c r="L52" s="51">
        <f t="shared" si="12"/>
        <v>793428.62</v>
      </c>
      <c r="M52" s="51">
        <f t="shared" si="12"/>
        <v>444546.57</v>
      </c>
      <c r="N52" s="51">
        <f t="shared" si="12"/>
        <v>221804.84</v>
      </c>
      <c r="O52" s="36">
        <f t="shared" si="12"/>
        <v>8055991.57</v>
      </c>
      <c r="Q52"/>
    </row>
    <row r="53" spans="1:18" ht="18.75" customHeight="1">
      <c r="A53" s="26" t="s">
        <v>57</v>
      </c>
      <c r="B53" s="51">
        <v>833819.67</v>
      </c>
      <c r="C53" s="51">
        <v>512312.99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1346132.6600000001</v>
      </c>
      <c r="P53"/>
      <c r="Q53"/>
      <c r="R53" s="43"/>
    </row>
    <row r="54" spans="1:16" ht="18.75" customHeight="1">
      <c r="A54" s="26" t="s">
        <v>58</v>
      </c>
      <c r="B54" s="51">
        <v>186054.93</v>
      </c>
      <c r="C54" s="51">
        <v>206558.78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392613.70999999996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607743.54</v>
      </c>
      <c r="E55" s="52">
        <v>0</v>
      </c>
      <c r="F55" s="52">
        <v>0</v>
      </c>
      <c r="G55" s="52">
        <v>0</v>
      </c>
      <c r="H55" s="51">
        <v>176109.1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783852.64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196810.64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196810.64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676427.89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676427.89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979866.37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979866.37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726468.42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726468.42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633653.58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633653.58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860385.63</v>
      </c>
      <c r="L61" s="31">
        <v>793428.62</v>
      </c>
      <c r="M61" s="52">
        <v>0</v>
      </c>
      <c r="N61" s="52">
        <v>0</v>
      </c>
      <c r="O61" s="36">
        <f t="shared" si="13"/>
        <v>1653814.25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444546.57</v>
      </c>
      <c r="N62" s="52">
        <v>0</v>
      </c>
      <c r="O62" s="36">
        <f t="shared" si="13"/>
        <v>444546.57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221804.84</v>
      </c>
      <c r="O63" s="55">
        <f t="shared" si="13"/>
        <v>221804.84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2021-12-20T18:14:13Z</dcterms:modified>
  <cp:category/>
  <cp:version/>
  <cp:contentType/>
  <cp:contentStatus/>
</cp:coreProperties>
</file>