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<sst xmlns="http://schemas.openxmlformats.org/spreadsheetml/2006/main" count="81" uniqueCount="78">
  <si>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</si>
  <si>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</si>
  <si>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</si>
  <si>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</si>
  <si>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</si>
  <si>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</si>
  <si>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</si>
  <si>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</si>
  <si>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</si>
  <si>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</si>
  <si>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</si>
  <si>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</si>
  <si>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</si>
  <si>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</si>
  <si>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</si>
  <si>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</si>
  <si>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</si>
  <si>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</si>
  <si>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</si>
  <si>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</si>
  <si>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</si>
  <si>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</si>
  <si>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</si>
  <si>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</si>
  <si>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</si>
  <si>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</si>
  <si>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</si>
  <si>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</si>
  <si>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</si>
  <si>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</si>
  <si>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</si>
  <si>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</si>
  <si>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</si>
  <si>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</si>
  <si>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</si>
  <si>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</si>
  <si>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</si>
  <si>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</si>
  <si>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</si>
  <si>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</si>
  <si>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</si>
  <si>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</si>
  <si>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</si>
  <si>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</si>
  <si>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</si>
  <si>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</si>
  <si>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</si>
  <si>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</si>
  <si>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</si>
  <si>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</si>
  <si>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</si>
  <si>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</si>
  <si>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</si>
  <si>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</si>
  <si>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</si>
  <si>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</si>
  <si>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</si>
  <si>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</si>
  <si>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</si>
  <si>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</si>
  <si>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</si>
  <si>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</si>
  <si>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</si>
  <si>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</si>
  <si>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</si>
  <si>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</si>
  <si>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</si>
  <si>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</si>
  <si>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</si>
  <si>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</si>
  <si>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</si>
  <si>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</si>
  <si>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</si>
  <si>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12/12/21 - VENCIMENTO 17/12/21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</si>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</sst>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153345</v>
      </c>
      <c r="C7" s="9">
        <f t="shared" si="0"/>
        <v>106788</v>
      </c>
      <c r="D7" s="9">
        <f t="shared" si="0"/>
        <v>115896</v>
      </c>
      <c r="E7" s="9">
        <f t="shared" si="0"/>
        <v>23229</v>
      </c>
      <c r="F7" s="9">
        <f t="shared" si="0"/>
        <v>88003</v>
      </c>
      <c r="G7" s="9">
        <f t="shared" si="0"/>
        <v>124883</v>
      </c>
      <c r="H7" s="9">
        <f t="shared" si="0"/>
        <v>15241</v>
      </c>
      <c r="I7" s="9">
        <f t="shared" si="0"/>
        <v>82687</v>
      </c>
      <c r="J7" s="9">
        <f t="shared" si="0"/>
        <v>90961</v>
      </c>
      <c r="K7" s="9">
        <f t="shared" si="0"/>
        <v>145594</v>
      </c>
      <c r="L7" s="9">
        <f t="shared" si="0"/>
        <v>101090</v>
      </c>
      <c r="M7" s="9">
        <f t="shared" si="0"/>
        <v>46092</v>
      </c>
      <c r="N7" s="9">
        <f t="shared" si="0"/>
        <v>23566</v>
      </c>
      <c r="O7" s="9">
        <f t="shared" si="0"/>
        <v>1117375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11220</v>
      </c>
      <c r="C8" s="11">
        <f t="shared" si="1"/>
        <v>10345</v>
      </c>
      <c r="D8" s="11">
        <f t="shared" si="1"/>
        <v>8910</v>
      </c>
      <c r="E8" s="11">
        <f t="shared" si="1"/>
        <v>1463</v>
      </c>
      <c r="F8" s="11">
        <f t="shared" si="1"/>
        <v>6528</v>
      </c>
      <c r="G8" s="11">
        <f t="shared" si="1"/>
        <v>8481</v>
      </c>
      <c r="H8" s="11">
        <f t="shared" si="1"/>
        <v>1319</v>
      </c>
      <c r="I8" s="11">
        <f t="shared" si="1"/>
        <v>8796</v>
      </c>
      <c r="J8" s="11">
        <f t="shared" si="1"/>
        <v>7512</v>
      </c>
      <c r="K8" s="11">
        <f t="shared" si="1"/>
        <v>8028</v>
      </c>
      <c r="L8" s="11">
        <f t="shared" si="1"/>
        <v>5462</v>
      </c>
      <c r="M8" s="11">
        <f t="shared" si="1"/>
        <v>2801</v>
      </c>
      <c r="N8" s="11">
        <f t="shared" si="1"/>
        <v>1967</v>
      </c>
      <c r="O8" s="11">
        <f t="shared" si="1"/>
        <v>82832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11220</v>
      </c>
      <c r="C9" s="11">
        <v>10345</v>
      </c>
      <c r="D9" s="11">
        <v>8910</v>
      </c>
      <c r="E9" s="11">
        <v>1463</v>
      </c>
      <c r="F9" s="11">
        <v>6528</v>
      </c>
      <c r="G9" s="11">
        <v>8481</v>
      </c>
      <c r="H9" s="11">
        <v>1319</v>
      </c>
      <c r="I9" s="11">
        <v>8795</v>
      </c>
      <c r="J9" s="11">
        <v>7512</v>
      </c>
      <c r="K9" s="11">
        <v>8022</v>
      </c>
      <c r="L9" s="11">
        <v>5462</v>
      </c>
      <c r="M9" s="11">
        <v>2800</v>
      </c>
      <c r="N9" s="11">
        <v>1965</v>
      </c>
      <c r="O9" s="11">
        <f>SUM(B9:N9)</f>
        <v>82822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6</v>
      </c>
      <c r="L10" s="13">
        <v>0</v>
      </c>
      <c r="M10" s="13">
        <v>1</v>
      </c>
      <c r="N10" s="13">
        <v>2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142125</v>
      </c>
      <c r="C11" s="13">
        <v>96443</v>
      </c>
      <c r="D11" s="13">
        <v>106986</v>
      </c>
      <c r="E11" s="13">
        <v>21766</v>
      </c>
      <c r="F11" s="13">
        <v>81475</v>
      </c>
      <c r="G11" s="13">
        <v>116402</v>
      </c>
      <c r="H11" s="13">
        <v>13922</v>
      </c>
      <c r="I11" s="13">
        <v>73891</v>
      </c>
      <c r="J11" s="13">
        <v>83449</v>
      </c>
      <c r="K11" s="13">
        <v>137566</v>
      </c>
      <c r="L11" s="13">
        <v>95628</v>
      </c>
      <c r="M11" s="13">
        <v>43291</v>
      </c>
      <c r="N11" s="13">
        <v>21599</v>
      </c>
      <c r="O11" s="11">
        <f>SUM(B11:N11)</f>
        <v>1034543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1.163768506396293</v>
      </c>
      <c r="C15" s="19">
        <v>1.197611042934552</v>
      </c>
      <c r="D15" s="19">
        <v>1.217074649237692</v>
      </c>
      <c r="E15" s="19">
        <v>1.134977420367278</v>
      </c>
      <c r="F15" s="19">
        <v>1.362081972083274</v>
      </c>
      <c r="G15" s="19">
        <v>1.435094319025536</v>
      </c>
      <c r="H15" s="19">
        <v>1.705336701688312</v>
      </c>
      <c r="I15" s="19">
        <v>1.2567663598162</v>
      </c>
      <c r="J15" s="19">
        <v>1.202802628413272</v>
      </c>
      <c r="K15" s="19">
        <v>1.160476298342175</v>
      </c>
      <c r="L15" s="19">
        <v>1.253673439027635</v>
      </c>
      <c r="M15" s="19">
        <v>1.248796826091099</v>
      </c>
      <c r="N15" s="19">
        <v>1.175566761183239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467064.76</v>
      </c>
      <c r="C17" s="24">
        <f aca="true" t="shared" si="2" ref="C17:N17">C18+C19+C20+C21+C22+C23+C24+C25</f>
        <v>330725.64</v>
      </c>
      <c r="D17" s="24">
        <f t="shared" si="2"/>
        <v>317459.47</v>
      </c>
      <c r="E17" s="24">
        <f t="shared" si="2"/>
        <v>103140.78999999998</v>
      </c>
      <c r="F17" s="24">
        <f t="shared" si="2"/>
        <v>314152.19999999995</v>
      </c>
      <c r="G17" s="24">
        <f t="shared" si="2"/>
        <v>396261.06999999995</v>
      </c>
      <c r="H17" s="24">
        <f t="shared" si="2"/>
        <v>75318.38999999998</v>
      </c>
      <c r="I17" s="24">
        <f t="shared" si="2"/>
        <v>286773.89</v>
      </c>
      <c r="J17" s="24">
        <f t="shared" si="2"/>
        <v>281935.65</v>
      </c>
      <c r="K17" s="24">
        <f t="shared" si="2"/>
        <v>419685.6</v>
      </c>
      <c r="L17" s="24">
        <f t="shared" si="2"/>
        <v>365372.13</v>
      </c>
      <c r="M17" s="24">
        <f t="shared" si="2"/>
        <v>197469.47000000003</v>
      </c>
      <c r="N17" s="24">
        <f t="shared" si="2"/>
        <v>83834.56</v>
      </c>
      <c r="O17" s="24">
        <f>O18+O19+O20+O21+O22+O23+O24+O25</f>
        <v>3639193.62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341606.66</v>
      </c>
      <c r="C18" s="30">
        <f t="shared" si="3"/>
        <v>245751.22</v>
      </c>
      <c r="D18" s="30">
        <f t="shared" si="3"/>
        <v>233901.31</v>
      </c>
      <c r="E18" s="30">
        <f t="shared" si="3"/>
        <v>80088.95</v>
      </c>
      <c r="F18" s="30">
        <f t="shared" si="3"/>
        <v>205865.42</v>
      </c>
      <c r="G18" s="30">
        <f t="shared" si="3"/>
        <v>240362.31</v>
      </c>
      <c r="H18" s="30">
        <f t="shared" si="3"/>
        <v>39385.79</v>
      </c>
      <c r="I18" s="30">
        <f t="shared" si="3"/>
        <v>188948.06</v>
      </c>
      <c r="J18" s="30">
        <f t="shared" si="3"/>
        <v>209055.67</v>
      </c>
      <c r="K18" s="30">
        <f t="shared" si="3"/>
        <v>316302.97</v>
      </c>
      <c r="L18" s="30">
        <f t="shared" si="3"/>
        <v>250056.22</v>
      </c>
      <c r="M18" s="30">
        <f t="shared" si="3"/>
        <v>131565</v>
      </c>
      <c r="N18" s="30">
        <f t="shared" si="3"/>
        <v>60760.22</v>
      </c>
      <c r="O18" s="30">
        <f aca="true" t="shared" si="4" ref="O18:O25">SUM(B18:N18)</f>
        <v>2543649.8000000003</v>
      </c>
    </row>
    <row r="19" spans="1:23" ht="18.75" customHeight="1">
      <c r="A19" s="26" t="s">
        <v>35</v>
      </c>
      <c r="B19" s="30">
        <f>IF(B15&lt;&gt;0,ROUND((B15-1)*B18,2),0)</f>
        <v>55944.41</v>
      </c>
      <c r="C19" s="30">
        <f aca="true" t="shared" si="5" ref="C19:N19">IF(C15&lt;&gt;0,ROUND((C15-1)*C18,2),0)</f>
        <v>48563.15</v>
      </c>
      <c r="D19" s="30">
        <f t="shared" si="5"/>
        <v>50774.04</v>
      </c>
      <c r="E19" s="30">
        <f t="shared" si="5"/>
        <v>10810.2</v>
      </c>
      <c r="F19" s="30">
        <f t="shared" si="5"/>
        <v>74540.16</v>
      </c>
      <c r="G19" s="30">
        <f t="shared" si="5"/>
        <v>104580.28</v>
      </c>
      <c r="H19" s="30">
        <f t="shared" si="5"/>
        <v>27780.24</v>
      </c>
      <c r="I19" s="30">
        <f t="shared" si="5"/>
        <v>48515.51</v>
      </c>
      <c r="J19" s="30">
        <f t="shared" si="5"/>
        <v>42397.04</v>
      </c>
      <c r="K19" s="30">
        <f t="shared" si="5"/>
        <v>50759.13</v>
      </c>
      <c r="L19" s="30">
        <f t="shared" si="5"/>
        <v>63432.62</v>
      </c>
      <c r="M19" s="30">
        <f t="shared" si="5"/>
        <v>32732.95</v>
      </c>
      <c r="N19" s="30">
        <f t="shared" si="5"/>
        <v>10667.48</v>
      </c>
      <c r="O19" s="30">
        <f t="shared" si="4"/>
        <v>621497.21</v>
      </c>
      <c r="W19" s="62"/>
    </row>
    <row r="20" spans="1:15" ht="18.75" customHeight="1">
      <c r="A20" s="26" t="s">
        <v>36</v>
      </c>
      <c r="B20" s="30">
        <v>17145.33</v>
      </c>
      <c r="C20" s="30">
        <v>13871.54</v>
      </c>
      <c r="D20" s="30">
        <v>8938.2</v>
      </c>
      <c r="E20" s="30">
        <v>3575.62</v>
      </c>
      <c r="F20" s="30">
        <v>9894.73</v>
      </c>
      <c r="G20" s="30">
        <v>15088.67</v>
      </c>
      <c r="H20" s="30">
        <v>1523.42</v>
      </c>
      <c r="I20" s="30">
        <v>13012.36</v>
      </c>
      <c r="J20" s="30">
        <v>10242.76</v>
      </c>
      <c r="K20" s="30">
        <v>17083.44</v>
      </c>
      <c r="L20" s="30">
        <v>16514.03</v>
      </c>
      <c r="M20" s="30">
        <v>7697.17</v>
      </c>
      <c r="N20" s="30">
        <v>3992.42</v>
      </c>
      <c r="O20" s="30">
        <f t="shared" si="4"/>
        <v>138579.69000000003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-54469.270000000004</v>
      </c>
      <c r="C27" s="30">
        <f>+C28+C30+C43+C44+C47-C48</f>
        <v>-49317.49</v>
      </c>
      <c r="D27" s="30">
        <f t="shared" si="6"/>
        <v>-44229.16</v>
      </c>
      <c r="E27" s="30">
        <f t="shared" si="6"/>
        <v>-7611.969999999999</v>
      </c>
      <c r="F27" s="30">
        <f t="shared" si="6"/>
        <v>-32289.85</v>
      </c>
      <c r="G27" s="30">
        <f t="shared" si="6"/>
        <v>-41740.32</v>
      </c>
      <c r="H27" s="30">
        <f t="shared" si="6"/>
        <v>-10397.93</v>
      </c>
      <c r="I27" s="30">
        <f t="shared" si="6"/>
        <v>-41777.81</v>
      </c>
      <c r="J27" s="30">
        <f t="shared" si="6"/>
        <v>-36249.030000000006</v>
      </c>
      <c r="K27" s="30">
        <f t="shared" si="6"/>
        <v>-40017.060000000005</v>
      </c>
      <c r="L27" s="30">
        <f t="shared" si="6"/>
        <v>-28086.3</v>
      </c>
      <c r="M27" s="30">
        <f t="shared" si="6"/>
        <v>-14436.7</v>
      </c>
      <c r="N27" s="30">
        <f t="shared" si="6"/>
        <v>-9587.97</v>
      </c>
      <c r="O27" s="30">
        <f t="shared" si="6"/>
        <v>-410210.86</v>
      </c>
    </row>
    <row r="28" spans="1:15" ht="18.75" customHeight="1">
      <c r="A28" s="26" t="s">
        <v>40</v>
      </c>
      <c r="B28" s="31">
        <f>+B29</f>
        <v>-49368</v>
      </c>
      <c r="C28" s="31">
        <f>+C29</f>
        <v>-45518</v>
      </c>
      <c r="D28" s="31">
        <f aca="true" t="shared" si="7" ref="D28:O28">+D29</f>
        <v>-39204</v>
      </c>
      <c r="E28" s="31">
        <f t="shared" si="7"/>
        <v>-6437.2</v>
      </c>
      <c r="F28" s="31">
        <f t="shared" si="7"/>
        <v>-28723.2</v>
      </c>
      <c r="G28" s="31">
        <f t="shared" si="7"/>
        <v>-37316.4</v>
      </c>
      <c r="H28" s="31">
        <f t="shared" si="7"/>
        <v>-5803.6</v>
      </c>
      <c r="I28" s="31">
        <f t="shared" si="7"/>
        <v>-38698</v>
      </c>
      <c r="J28" s="31">
        <f t="shared" si="7"/>
        <v>-33052.8</v>
      </c>
      <c r="K28" s="31">
        <f t="shared" si="7"/>
        <v>-35296.8</v>
      </c>
      <c r="L28" s="31">
        <f t="shared" si="7"/>
        <v>-24032.8</v>
      </c>
      <c r="M28" s="31">
        <f t="shared" si="7"/>
        <v>-12320</v>
      </c>
      <c r="N28" s="31">
        <f t="shared" si="7"/>
        <v>-8646</v>
      </c>
      <c r="O28" s="31">
        <f t="shared" si="7"/>
        <v>-364416.8</v>
      </c>
    </row>
    <row r="29" spans="1:26" ht="18.75" customHeight="1">
      <c r="A29" s="27" t="s">
        <v>41</v>
      </c>
      <c r="B29" s="16">
        <f>ROUND((-B9)*$G$3,2)</f>
        <v>-49368</v>
      </c>
      <c r="C29" s="16">
        <f aca="true" t="shared" si="8" ref="C29:N29">ROUND((-C9)*$G$3,2)</f>
        <v>-45518</v>
      </c>
      <c r="D29" s="16">
        <f t="shared" si="8"/>
        <v>-39204</v>
      </c>
      <c r="E29" s="16">
        <f t="shared" si="8"/>
        <v>-6437.2</v>
      </c>
      <c r="F29" s="16">
        <f t="shared" si="8"/>
        <v>-28723.2</v>
      </c>
      <c r="G29" s="16">
        <f t="shared" si="8"/>
        <v>-37316.4</v>
      </c>
      <c r="H29" s="16">
        <f t="shared" si="8"/>
        <v>-5803.6</v>
      </c>
      <c r="I29" s="16">
        <f t="shared" si="8"/>
        <v>-38698</v>
      </c>
      <c r="J29" s="16">
        <f t="shared" si="8"/>
        <v>-33052.8</v>
      </c>
      <c r="K29" s="16">
        <f t="shared" si="8"/>
        <v>-35296.8</v>
      </c>
      <c r="L29" s="16">
        <f t="shared" si="8"/>
        <v>-24032.8</v>
      </c>
      <c r="M29" s="16">
        <f t="shared" si="8"/>
        <v>-12320</v>
      </c>
      <c r="N29" s="16">
        <f t="shared" si="8"/>
        <v>-8646</v>
      </c>
      <c r="O29" s="32">
        <f aca="true" t="shared" si="9" ref="O29:O48">SUM(B29:N29)</f>
        <v>-364416.8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-5101.27</v>
      </c>
      <c r="C30" s="31">
        <f aca="true" t="shared" si="10" ref="C30:O30">SUM(C31:C41)</f>
        <v>-3799.4900000000002</v>
      </c>
      <c r="D30" s="31">
        <f t="shared" si="10"/>
        <v>-3566.6499999999996</v>
      </c>
      <c r="E30" s="31">
        <f t="shared" si="10"/>
        <v>-1174.77</v>
      </c>
      <c r="F30" s="31">
        <f t="shared" si="10"/>
        <v>-3566.6499999999996</v>
      </c>
      <c r="G30" s="31">
        <f t="shared" si="10"/>
        <v>-4423.92</v>
      </c>
      <c r="H30" s="31">
        <f t="shared" si="10"/>
        <v>-4252.67</v>
      </c>
      <c r="I30" s="31">
        <f t="shared" si="10"/>
        <v>-3079.8100000000004</v>
      </c>
      <c r="J30" s="31">
        <f t="shared" si="10"/>
        <v>-3196.23</v>
      </c>
      <c r="K30" s="31">
        <f t="shared" si="10"/>
        <v>-4720.26</v>
      </c>
      <c r="L30" s="31">
        <f t="shared" si="10"/>
        <v>-4053.5</v>
      </c>
      <c r="M30" s="31">
        <f t="shared" si="10"/>
        <v>-2116.7</v>
      </c>
      <c r="N30" s="31">
        <f t="shared" si="10"/>
        <v>-941.97</v>
      </c>
      <c r="O30" s="31">
        <f t="shared" si="10"/>
        <v>-43993.89000000001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-3416.57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-3416.57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-6219.81</v>
      </c>
      <c r="C39" s="33">
        <v>-4632.6</v>
      </c>
      <c r="D39" s="33">
        <v>-4348.7</v>
      </c>
      <c r="E39" s="33">
        <v>-1432.36</v>
      </c>
      <c r="F39" s="33">
        <v>-4348.7</v>
      </c>
      <c r="G39" s="33">
        <v>-5393.94</v>
      </c>
      <c r="H39" s="33">
        <v>-1019.43</v>
      </c>
      <c r="I39" s="33">
        <v>-3755.11</v>
      </c>
      <c r="J39" s="33">
        <v>-3897.06</v>
      </c>
      <c r="K39" s="33">
        <v>-5755.26</v>
      </c>
      <c r="L39" s="33">
        <v>-4942.3</v>
      </c>
      <c r="M39" s="33">
        <v>-2580.83</v>
      </c>
      <c r="N39" s="33">
        <v>-1148.5</v>
      </c>
      <c r="O39" s="33">
        <f t="shared" si="9"/>
        <v>-49474.600000000006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1118.54</v>
      </c>
      <c r="C41" s="33">
        <v>833.11</v>
      </c>
      <c r="D41" s="33">
        <v>782.05</v>
      </c>
      <c r="E41" s="33">
        <v>257.59</v>
      </c>
      <c r="F41" s="33">
        <v>782.05</v>
      </c>
      <c r="G41" s="33">
        <v>970.02</v>
      </c>
      <c r="H41" s="33">
        <v>183.33</v>
      </c>
      <c r="I41" s="33">
        <v>675.3</v>
      </c>
      <c r="J41" s="33">
        <v>700.83</v>
      </c>
      <c r="K41" s="33">
        <v>1035</v>
      </c>
      <c r="L41" s="33">
        <v>888.8</v>
      </c>
      <c r="M41" s="33">
        <v>464.13</v>
      </c>
      <c r="N41" s="33">
        <v>206.53</v>
      </c>
      <c r="O41" s="33">
        <f>SUM(B41:N41)</f>
        <v>8897.28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-1458.51</v>
      </c>
      <c r="E43" s="35">
        <v>0</v>
      </c>
      <c r="F43" s="35">
        <v>0</v>
      </c>
      <c r="G43" s="35">
        <v>0</v>
      </c>
      <c r="H43" s="35">
        <v>-341.66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-1800.17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412595.49</v>
      </c>
      <c r="C46" s="36">
        <f t="shared" si="11"/>
        <v>281408.15</v>
      </c>
      <c r="D46" s="36">
        <f t="shared" si="11"/>
        <v>273230.30999999994</v>
      </c>
      <c r="E46" s="36">
        <f t="shared" si="11"/>
        <v>95528.81999999998</v>
      </c>
      <c r="F46" s="36">
        <f t="shared" si="11"/>
        <v>281862.35</v>
      </c>
      <c r="G46" s="36">
        <f t="shared" si="11"/>
        <v>354520.74999999994</v>
      </c>
      <c r="H46" s="36">
        <f t="shared" si="11"/>
        <v>64920.459999999985</v>
      </c>
      <c r="I46" s="36">
        <f t="shared" si="11"/>
        <v>244996.08000000002</v>
      </c>
      <c r="J46" s="36">
        <f t="shared" si="11"/>
        <v>245686.62000000002</v>
      </c>
      <c r="K46" s="36">
        <f t="shared" si="11"/>
        <v>379668.54</v>
      </c>
      <c r="L46" s="36">
        <f t="shared" si="11"/>
        <v>337285.83</v>
      </c>
      <c r="M46" s="36">
        <f t="shared" si="11"/>
        <v>183032.77000000002</v>
      </c>
      <c r="N46" s="36">
        <f t="shared" si="11"/>
        <v>74246.59</v>
      </c>
      <c r="O46" s="36">
        <f>SUM(B46:N46)</f>
        <v>3228982.7600000002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412595.49</v>
      </c>
      <c r="C52" s="51">
        <f t="shared" si="12"/>
        <v>281408.16</v>
      </c>
      <c r="D52" s="51">
        <f t="shared" si="12"/>
        <v>273230.31</v>
      </c>
      <c r="E52" s="51">
        <f t="shared" si="12"/>
        <v>95528.82</v>
      </c>
      <c r="F52" s="51">
        <f t="shared" si="12"/>
        <v>281862.34</v>
      </c>
      <c r="G52" s="51">
        <f t="shared" si="12"/>
        <v>354520.75</v>
      </c>
      <c r="H52" s="51">
        <f t="shared" si="12"/>
        <v>64920.47</v>
      </c>
      <c r="I52" s="51">
        <f t="shared" si="12"/>
        <v>244996.08</v>
      </c>
      <c r="J52" s="51">
        <f t="shared" si="12"/>
        <v>245686.61</v>
      </c>
      <c r="K52" s="51">
        <f t="shared" si="12"/>
        <v>379668.53</v>
      </c>
      <c r="L52" s="51">
        <f t="shared" si="12"/>
        <v>337285.84</v>
      </c>
      <c r="M52" s="51">
        <f t="shared" si="12"/>
        <v>183032.78</v>
      </c>
      <c r="N52" s="51">
        <f t="shared" si="12"/>
        <v>74246.58</v>
      </c>
      <c r="O52" s="36">
        <f t="shared" si="12"/>
        <v>3228982.7600000002</v>
      </c>
      <c r="Q52"/>
    </row>
    <row r="53" spans="1:18" ht="18.75" customHeight="1">
      <c r="A53" s="26" t="s">
        <v>57</v>
      </c>
      <c r="B53" s="51">
        <v>343016.69</v>
      </c>
      <c r="C53" s="51">
        <v>204119.87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547136.56</v>
      </c>
      <c r="P53"/>
      <c r="Q53"/>
      <c r="R53" s="43"/>
    </row>
    <row r="54" spans="1:16" ht="18.75" customHeight="1">
      <c r="A54" s="26" t="s">
        <v>58</v>
      </c>
      <c r="B54" s="51">
        <v>69578.8</v>
      </c>
      <c r="C54" s="51">
        <v>77288.29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146867.09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273230.31</v>
      </c>
      <c r="E55" s="52">
        <v>0</v>
      </c>
      <c r="F55" s="52">
        <v>0</v>
      </c>
      <c r="G55" s="52">
        <v>0</v>
      </c>
      <c r="H55" s="51">
        <v>64920.47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338150.78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95528.82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95528.82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281862.34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281862.34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354520.75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354520.75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244996.08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244996.08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245686.61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245686.61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379668.53</v>
      </c>
      <c r="L61" s="31">
        <v>337285.84</v>
      </c>
      <c r="M61" s="52">
        <v>0</v>
      </c>
      <c r="N61" s="52">
        <v>0</v>
      </c>
      <c r="O61" s="36">
        <f t="shared" si="13"/>
        <v>716954.3700000001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183032.78</v>
      </c>
      <c r="N62" s="52">
        <v>0</v>
      </c>
      <c r="O62" s="36">
        <f t="shared" si="13"/>
        <v>183032.78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74246.58</v>
      </c>
      <c r="O63" s="55">
        <f t="shared" si="13"/>
        <v>74246.58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2021-12-16T18:20:15Z</dcterms:modified>
  <cp:category/>
  <cp:version/>
  <cp:contentType/>
  <cp:contentStatus/>
</cp:coreProperties>
</file>