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<sst xmlns="http://schemas.openxmlformats.org/spreadsheetml/2006/main" count="81" uniqueCount="78">
  <si>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</si>
  <si>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</si>
  <si>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</si>
  <si>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</si>
  <si>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</si>
  <si>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</si>
  <si>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</si>
  <si>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</si>
  <si>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</si>
  <si>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</si>
  <si>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</si>
  <si>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</si>
  <si>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</si>
  <si>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</si>
  <si>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</si>
  <si>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</si>
  <si>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</si>
  <si>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</si>
  <si>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</si>
  <si>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</si>
  <si>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</si>
  <si>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</si>
  <si>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</si>
  <si>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</si>
  <si>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</si>
  <si>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</si>
  <si>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</si>
  <si>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</si>
  <si>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</si>
  <si>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</si>
  <si>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</si>
  <si>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</si>
  <si>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</si>
  <si>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</si>
  <si>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</si>
  <si>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</si>
  <si>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</si>
  <si>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</si>
  <si>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</si>
  <si>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</si>
  <si>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</si>
  <si>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</si>
  <si>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</si>
  <si>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</si>
  <si>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</si>
  <si>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</si>
  <si>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</si>
  <si>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</si>
  <si>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</si>
  <si>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</si>
  <si>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</si>
  <si>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</si>
  <si>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</si>
  <si>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</si>
  <si>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</si>
  <si>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</si>
  <si>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</si>
  <si>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</si>
  <si>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</si>
  <si>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</si>
  <si>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</si>
  <si>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</si>
  <si>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</si>
  <si>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</si>
  <si>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</si>
  <si>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</si>
  <si>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</si>
  <si>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</si>
  <si>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</si>
  <si>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</si>
  <si>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</si>
  <si>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</si>
  <si>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</si>
  <si>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07/12/21 - VENCIMENTO 14/12/21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</si>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</sst>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373869</v>
      </c>
      <c r="C7" s="9">
        <f t="shared" si="0"/>
        <v>267503</v>
      </c>
      <c r="D7" s="9">
        <f t="shared" si="0"/>
        <v>264308</v>
      </c>
      <c r="E7" s="9">
        <f t="shared" si="0"/>
        <v>55843</v>
      </c>
      <c r="F7" s="9">
        <f t="shared" si="0"/>
        <v>201690</v>
      </c>
      <c r="G7" s="9">
        <f t="shared" si="0"/>
        <v>332617</v>
      </c>
      <c r="H7" s="9">
        <f t="shared" si="0"/>
        <v>42436</v>
      </c>
      <c r="I7" s="9">
        <f t="shared" si="0"/>
        <v>246192</v>
      </c>
      <c r="J7" s="9">
        <f t="shared" si="0"/>
        <v>214022</v>
      </c>
      <c r="K7" s="9">
        <f t="shared" si="0"/>
        <v>310450</v>
      </c>
      <c r="L7" s="9">
        <f t="shared" si="0"/>
        <v>229643</v>
      </c>
      <c r="M7" s="9">
        <f t="shared" si="0"/>
        <v>117463</v>
      </c>
      <c r="N7" s="9">
        <f t="shared" si="0"/>
        <v>72584</v>
      </c>
      <c r="O7" s="9">
        <f t="shared" si="0"/>
        <v>2728620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17332</v>
      </c>
      <c r="C8" s="11">
        <f t="shared" si="1"/>
        <v>17819</v>
      </c>
      <c r="D8" s="11">
        <f t="shared" si="1"/>
        <v>12070</v>
      </c>
      <c r="E8" s="11">
        <f t="shared" si="1"/>
        <v>2455</v>
      </c>
      <c r="F8" s="11">
        <f t="shared" si="1"/>
        <v>8888</v>
      </c>
      <c r="G8" s="11">
        <f t="shared" si="1"/>
        <v>13843</v>
      </c>
      <c r="H8" s="11">
        <f t="shared" si="1"/>
        <v>2518</v>
      </c>
      <c r="I8" s="11">
        <f t="shared" si="1"/>
        <v>16434</v>
      </c>
      <c r="J8" s="11">
        <f t="shared" si="1"/>
        <v>12195</v>
      </c>
      <c r="K8" s="11">
        <f t="shared" si="1"/>
        <v>9800</v>
      </c>
      <c r="L8" s="11">
        <f t="shared" si="1"/>
        <v>7636</v>
      </c>
      <c r="M8" s="11">
        <f t="shared" si="1"/>
        <v>5019</v>
      </c>
      <c r="N8" s="11">
        <f t="shared" si="1"/>
        <v>4604</v>
      </c>
      <c r="O8" s="11">
        <f t="shared" si="1"/>
        <v>130613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17332</v>
      </c>
      <c r="C9" s="11">
        <v>17819</v>
      </c>
      <c r="D9" s="11">
        <v>12070</v>
      </c>
      <c r="E9" s="11">
        <v>2455</v>
      </c>
      <c r="F9" s="11">
        <v>8888</v>
      </c>
      <c r="G9" s="11">
        <v>13843</v>
      </c>
      <c r="H9" s="11">
        <v>2518</v>
      </c>
      <c r="I9" s="11">
        <v>16430</v>
      </c>
      <c r="J9" s="11">
        <v>12195</v>
      </c>
      <c r="K9" s="11">
        <v>9796</v>
      </c>
      <c r="L9" s="11">
        <v>7636</v>
      </c>
      <c r="M9" s="11">
        <v>5011</v>
      </c>
      <c r="N9" s="11">
        <v>4591</v>
      </c>
      <c r="O9" s="11">
        <f>SUM(B9:N9)</f>
        <v>130584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4</v>
      </c>
      <c r="L10" s="13">
        <v>0</v>
      </c>
      <c r="M10" s="13">
        <v>8</v>
      </c>
      <c r="N10" s="13">
        <v>13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356537</v>
      </c>
      <c r="C11" s="13">
        <v>249684</v>
      </c>
      <c r="D11" s="13">
        <v>252238</v>
      </c>
      <c r="E11" s="13">
        <v>53388</v>
      </c>
      <c r="F11" s="13">
        <v>192802</v>
      </c>
      <c r="G11" s="13">
        <v>318774</v>
      </c>
      <c r="H11" s="13">
        <v>39918</v>
      </c>
      <c r="I11" s="13">
        <v>229758</v>
      </c>
      <c r="J11" s="13">
        <v>201827</v>
      </c>
      <c r="K11" s="13">
        <v>300650</v>
      </c>
      <c r="L11" s="13">
        <v>222007</v>
      </c>
      <c r="M11" s="13">
        <v>112444</v>
      </c>
      <c r="N11" s="13">
        <v>67980</v>
      </c>
      <c r="O11" s="11">
        <f>SUM(B11:N11)</f>
        <v>2598007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1.211857554549463</v>
      </c>
      <c r="C15" s="19">
        <v>1.227790280410345</v>
      </c>
      <c r="D15" s="19">
        <v>1.227850302069669</v>
      </c>
      <c r="E15" s="19">
        <v>1.017554295298559</v>
      </c>
      <c r="F15" s="19">
        <v>1.462008677109698</v>
      </c>
      <c r="G15" s="19">
        <v>1.532257895259028</v>
      </c>
      <c r="H15" s="19">
        <v>1.74452093994778</v>
      </c>
      <c r="I15" s="19">
        <v>1.290484174459222</v>
      </c>
      <c r="J15" s="19">
        <v>1.319274943497536</v>
      </c>
      <c r="K15" s="19">
        <v>1.234873281089108</v>
      </c>
      <c r="L15" s="19">
        <v>1.33143639980297</v>
      </c>
      <c r="M15" s="19">
        <v>1.284778905338697</v>
      </c>
      <c r="N15" s="19">
        <v>1.223880802177457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1105006.6900000002</v>
      </c>
      <c r="C17" s="24">
        <f aca="true" t="shared" si="2" ref="C17:N17">C18+C19+C20+C21+C22+C23+C24+C25</f>
        <v>808402.61</v>
      </c>
      <c r="D17" s="24">
        <f t="shared" si="2"/>
        <v>697619.2899999999</v>
      </c>
      <c r="E17" s="24">
        <f t="shared" si="2"/>
        <v>211958.62</v>
      </c>
      <c r="F17" s="24">
        <f t="shared" si="2"/>
        <v>735880.9500000001</v>
      </c>
      <c r="G17" s="24">
        <f t="shared" si="2"/>
        <v>1052201.5</v>
      </c>
      <c r="H17" s="24">
        <f t="shared" si="2"/>
        <v>201522.99</v>
      </c>
      <c r="I17" s="24">
        <f t="shared" si="2"/>
        <v>785214.74</v>
      </c>
      <c r="J17" s="24">
        <f t="shared" si="2"/>
        <v>693747.4999999999</v>
      </c>
      <c r="K17" s="24">
        <f t="shared" si="2"/>
        <v>904808.0299999999</v>
      </c>
      <c r="L17" s="24">
        <f t="shared" si="2"/>
        <v>825863.1000000001</v>
      </c>
      <c r="M17" s="24">
        <f t="shared" si="2"/>
        <v>471084.44999999995</v>
      </c>
      <c r="N17" s="24">
        <f t="shared" si="2"/>
        <v>246481.57</v>
      </c>
      <c r="O17" s="24">
        <f>O18+O19+O20+O21+O22+O23+O24+O25</f>
        <v>8739792.04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832867.97</v>
      </c>
      <c r="C18" s="30">
        <f t="shared" si="3"/>
        <v>615604.65</v>
      </c>
      <c r="D18" s="30">
        <f t="shared" si="3"/>
        <v>533426.41</v>
      </c>
      <c r="E18" s="30">
        <f t="shared" si="3"/>
        <v>192535.5</v>
      </c>
      <c r="F18" s="30">
        <f t="shared" si="3"/>
        <v>471813.42</v>
      </c>
      <c r="G18" s="30">
        <f t="shared" si="3"/>
        <v>640187.94</v>
      </c>
      <c r="H18" s="30">
        <f t="shared" si="3"/>
        <v>109663.11</v>
      </c>
      <c r="I18" s="30">
        <f t="shared" si="3"/>
        <v>562573.34</v>
      </c>
      <c r="J18" s="30">
        <f t="shared" si="3"/>
        <v>491886.76</v>
      </c>
      <c r="K18" s="30">
        <f t="shared" si="3"/>
        <v>674452.63</v>
      </c>
      <c r="L18" s="30">
        <f t="shared" si="3"/>
        <v>568044.92</v>
      </c>
      <c r="M18" s="30">
        <f t="shared" si="3"/>
        <v>335286.39</v>
      </c>
      <c r="N18" s="30">
        <f t="shared" si="3"/>
        <v>187143.33</v>
      </c>
      <c r="O18" s="30">
        <f aca="true" t="shared" si="4" ref="O18:O25">SUM(B18:N18)</f>
        <v>6215486.369999999</v>
      </c>
    </row>
    <row r="19" spans="1:23" ht="18.75" customHeight="1">
      <c r="A19" s="26" t="s">
        <v>35</v>
      </c>
      <c r="B19" s="30">
        <f>IF(B15&lt;&gt;0,ROUND((B15-1)*B18,2),0)</f>
        <v>176449.37</v>
      </c>
      <c r="C19" s="30">
        <f aca="true" t="shared" si="5" ref="C19:N19">IF(C15&lt;&gt;0,ROUND((C15-1)*C18,2),0)</f>
        <v>140228.76</v>
      </c>
      <c r="D19" s="30">
        <f t="shared" si="5"/>
        <v>121541.37</v>
      </c>
      <c r="E19" s="30">
        <f t="shared" si="5"/>
        <v>3379.83</v>
      </c>
      <c r="F19" s="30">
        <f t="shared" si="5"/>
        <v>217981.89</v>
      </c>
      <c r="G19" s="30">
        <f t="shared" si="5"/>
        <v>340745.09</v>
      </c>
      <c r="H19" s="30">
        <f t="shared" si="5"/>
        <v>81646.48</v>
      </c>
      <c r="I19" s="30">
        <f t="shared" si="5"/>
        <v>163418.65</v>
      </c>
      <c r="J19" s="30">
        <f t="shared" si="5"/>
        <v>157047.12</v>
      </c>
      <c r="K19" s="30">
        <f t="shared" si="5"/>
        <v>158410.9</v>
      </c>
      <c r="L19" s="30">
        <f t="shared" si="5"/>
        <v>188270.76</v>
      </c>
      <c r="M19" s="30">
        <f t="shared" si="5"/>
        <v>95482.49</v>
      </c>
      <c r="N19" s="30">
        <f t="shared" si="5"/>
        <v>41897.8</v>
      </c>
      <c r="O19" s="30">
        <f t="shared" si="4"/>
        <v>1886500.51</v>
      </c>
      <c r="W19" s="62"/>
    </row>
    <row r="20" spans="1:15" ht="18.75" customHeight="1">
      <c r="A20" s="26" t="s">
        <v>36</v>
      </c>
      <c r="B20" s="30">
        <v>43320.99</v>
      </c>
      <c r="C20" s="30">
        <v>30029.47</v>
      </c>
      <c r="D20" s="30">
        <v>18805.59</v>
      </c>
      <c r="E20" s="30">
        <v>7377.27</v>
      </c>
      <c r="F20" s="30">
        <v>22233.75</v>
      </c>
      <c r="G20" s="30">
        <v>35038.66</v>
      </c>
      <c r="H20" s="30">
        <v>3584.46</v>
      </c>
      <c r="I20" s="30">
        <v>22924.79</v>
      </c>
      <c r="J20" s="30">
        <v>24573.44</v>
      </c>
      <c r="K20" s="30">
        <v>36404.44</v>
      </c>
      <c r="L20" s="30">
        <v>34178.16</v>
      </c>
      <c r="M20" s="30">
        <v>14841.22</v>
      </c>
      <c r="N20" s="30">
        <v>9026</v>
      </c>
      <c r="O20" s="30">
        <f t="shared" si="4"/>
        <v>302338.24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-80875.23000000001</v>
      </c>
      <c r="C27" s="30">
        <f>+C28+C30+C43+C44+C47-C48</f>
        <v>-81853.83</v>
      </c>
      <c r="D27" s="30">
        <f t="shared" si="6"/>
        <v>-79565.37</v>
      </c>
      <c r="E27" s="30">
        <f t="shared" si="6"/>
        <v>-11701.6</v>
      </c>
      <c r="F27" s="30">
        <f t="shared" si="6"/>
        <v>-42229.34</v>
      </c>
      <c r="G27" s="30">
        <f t="shared" si="6"/>
        <v>-65354.28999999999</v>
      </c>
      <c r="H27" s="30">
        <f t="shared" si="6"/>
        <v>-22625.36</v>
      </c>
      <c r="I27" s="30">
        <f t="shared" si="6"/>
        <v>-75572.89</v>
      </c>
      <c r="J27" s="30">
        <f t="shared" si="6"/>
        <v>-56600.22</v>
      </c>
      <c r="K27" s="30">
        <f t="shared" si="6"/>
        <v>-46912.47</v>
      </c>
      <c r="L27" s="30">
        <f t="shared" si="6"/>
        <v>-37059.21</v>
      </c>
      <c r="M27" s="30">
        <f t="shared" si="6"/>
        <v>-24006.350000000002</v>
      </c>
      <c r="N27" s="30">
        <f t="shared" si="6"/>
        <v>-21237.63</v>
      </c>
      <c r="O27" s="30">
        <f t="shared" si="6"/>
        <v>-645593.79</v>
      </c>
    </row>
    <row r="28" spans="1:15" ht="18.75" customHeight="1">
      <c r="A28" s="26" t="s">
        <v>40</v>
      </c>
      <c r="B28" s="31">
        <f>+B29</f>
        <v>-76260.8</v>
      </c>
      <c r="C28" s="31">
        <f>+C29</f>
        <v>-78403.6</v>
      </c>
      <c r="D28" s="31">
        <f aca="true" t="shared" si="7" ref="D28:O28">+D29</f>
        <v>-53108</v>
      </c>
      <c r="E28" s="31">
        <f t="shared" si="7"/>
        <v>-10802</v>
      </c>
      <c r="F28" s="31">
        <f t="shared" si="7"/>
        <v>-39107.2</v>
      </c>
      <c r="G28" s="31">
        <f t="shared" si="7"/>
        <v>-60909.2</v>
      </c>
      <c r="H28" s="31">
        <f t="shared" si="7"/>
        <v>-11079.2</v>
      </c>
      <c r="I28" s="31">
        <f t="shared" si="7"/>
        <v>-72292</v>
      </c>
      <c r="J28" s="31">
        <f t="shared" si="7"/>
        <v>-53658</v>
      </c>
      <c r="K28" s="31">
        <f t="shared" si="7"/>
        <v>-43102.4</v>
      </c>
      <c r="L28" s="31">
        <f t="shared" si="7"/>
        <v>-33598.4</v>
      </c>
      <c r="M28" s="31">
        <f t="shared" si="7"/>
        <v>-22048.4</v>
      </c>
      <c r="N28" s="31">
        <f t="shared" si="7"/>
        <v>-20200.4</v>
      </c>
      <c r="O28" s="31">
        <f t="shared" si="7"/>
        <v>-574569.6000000001</v>
      </c>
    </row>
    <row r="29" spans="1:26" ht="18.75" customHeight="1">
      <c r="A29" s="27" t="s">
        <v>41</v>
      </c>
      <c r="B29" s="16">
        <f>ROUND((-B9)*$G$3,2)</f>
        <v>-76260.8</v>
      </c>
      <c r="C29" s="16">
        <f aca="true" t="shared" si="8" ref="C29:N29">ROUND((-C9)*$G$3,2)</f>
        <v>-78403.6</v>
      </c>
      <c r="D29" s="16">
        <f t="shared" si="8"/>
        <v>-53108</v>
      </c>
      <c r="E29" s="16">
        <f t="shared" si="8"/>
        <v>-10802</v>
      </c>
      <c r="F29" s="16">
        <f t="shared" si="8"/>
        <v>-39107.2</v>
      </c>
      <c r="G29" s="16">
        <f t="shared" si="8"/>
        <v>-60909.2</v>
      </c>
      <c r="H29" s="16">
        <f t="shared" si="8"/>
        <v>-11079.2</v>
      </c>
      <c r="I29" s="16">
        <f t="shared" si="8"/>
        <v>-72292</v>
      </c>
      <c r="J29" s="16">
        <f t="shared" si="8"/>
        <v>-53658</v>
      </c>
      <c r="K29" s="16">
        <f t="shared" si="8"/>
        <v>-43102.4</v>
      </c>
      <c r="L29" s="16">
        <f t="shared" si="8"/>
        <v>-33598.4</v>
      </c>
      <c r="M29" s="16">
        <f t="shared" si="8"/>
        <v>-22048.4</v>
      </c>
      <c r="N29" s="16">
        <f t="shared" si="8"/>
        <v>-20200.4</v>
      </c>
      <c r="O29" s="32">
        <f aca="true" t="shared" si="9" ref="O29:O48">SUM(B29:N29)</f>
        <v>-574569.6000000001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-4614.43</v>
      </c>
      <c r="C30" s="31">
        <f aca="true" t="shared" si="10" ref="C30:O30">SUM(C31:C41)</f>
        <v>-3450.2300000000005</v>
      </c>
      <c r="D30" s="31">
        <f t="shared" si="10"/>
        <v>-23098.06</v>
      </c>
      <c r="E30" s="31">
        <f t="shared" si="10"/>
        <v>-899.5999999999999</v>
      </c>
      <c r="F30" s="31">
        <f t="shared" si="10"/>
        <v>-3122.14</v>
      </c>
      <c r="G30" s="31">
        <f t="shared" si="10"/>
        <v>-4445.09</v>
      </c>
      <c r="H30" s="31">
        <f t="shared" si="10"/>
        <v>-10573.48</v>
      </c>
      <c r="I30" s="31">
        <f t="shared" si="10"/>
        <v>-3280.89</v>
      </c>
      <c r="J30" s="31">
        <f t="shared" si="10"/>
        <v>-2942.2200000000003</v>
      </c>
      <c r="K30" s="31">
        <f t="shared" si="10"/>
        <v>-3810.07</v>
      </c>
      <c r="L30" s="31">
        <f t="shared" si="10"/>
        <v>-3460.81</v>
      </c>
      <c r="M30" s="31">
        <f t="shared" si="10"/>
        <v>-1957.95</v>
      </c>
      <c r="N30" s="31">
        <f t="shared" si="10"/>
        <v>-1037.23</v>
      </c>
      <c r="O30" s="31">
        <f t="shared" si="10"/>
        <v>-66692.19999999998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-20155.84</v>
      </c>
      <c r="E31" s="33">
        <v>0</v>
      </c>
      <c r="F31" s="33">
        <v>0</v>
      </c>
      <c r="G31" s="33">
        <v>0</v>
      </c>
      <c r="H31" s="33">
        <v>-9726.8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-29882.64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-5626.22</v>
      </c>
      <c r="C39" s="33">
        <v>-4206.76</v>
      </c>
      <c r="D39" s="33">
        <v>-3587.36</v>
      </c>
      <c r="E39" s="33">
        <v>-1096.85</v>
      </c>
      <c r="F39" s="33">
        <v>-3806.73</v>
      </c>
      <c r="G39" s="33">
        <v>-5419.75</v>
      </c>
      <c r="H39" s="33">
        <v>-1032.33</v>
      </c>
      <c r="I39" s="33">
        <v>-4000.29</v>
      </c>
      <c r="J39" s="33">
        <v>-3587.36</v>
      </c>
      <c r="K39" s="33">
        <v>-4645.5</v>
      </c>
      <c r="L39" s="33">
        <v>-4219.66</v>
      </c>
      <c r="M39" s="33">
        <v>-2387.27</v>
      </c>
      <c r="N39" s="33">
        <v>-1264.61</v>
      </c>
      <c r="O39" s="33">
        <f t="shared" si="9"/>
        <v>-44880.689999999995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1011.79</v>
      </c>
      <c r="C41" s="33">
        <v>756.53</v>
      </c>
      <c r="D41" s="33">
        <v>645.14</v>
      </c>
      <c r="E41" s="33">
        <v>197.25</v>
      </c>
      <c r="F41" s="33">
        <v>684.59</v>
      </c>
      <c r="G41" s="33">
        <v>974.66</v>
      </c>
      <c r="H41" s="33">
        <v>185.65</v>
      </c>
      <c r="I41" s="33">
        <v>719.4</v>
      </c>
      <c r="J41" s="33">
        <v>645.14</v>
      </c>
      <c r="K41" s="33">
        <v>835.43</v>
      </c>
      <c r="L41" s="33">
        <v>758.85</v>
      </c>
      <c r="M41" s="33">
        <v>429.32</v>
      </c>
      <c r="N41" s="33">
        <v>227.38</v>
      </c>
      <c r="O41" s="33">
        <f t="shared" si="9"/>
        <v>8071.13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-3359.31</v>
      </c>
      <c r="E43" s="35">
        <v>0</v>
      </c>
      <c r="F43" s="35">
        <v>0</v>
      </c>
      <c r="G43" s="35">
        <v>0</v>
      </c>
      <c r="H43" s="35">
        <v>-972.68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-4331.99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1024131.4600000002</v>
      </c>
      <c r="C46" s="36">
        <f t="shared" si="11"/>
        <v>726548.78</v>
      </c>
      <c r="D46" s="36">
        <f t="shared" si="11"/>
        <v>618053.9199999999</v>
      </c>
      <c r="E46" s="36">
        <f t="shared" si="11"/>
        <v>200257.02</v>
      </c>
      <c r="F46" s="36">
        <f t="shared" si="11"/>
        <v>693651.6100000001</v>
      </c>
      <c r="G46" s="36">
        <f t="shared" si="11"/>
        <v>986847.21</v>
      </c>
      <c r="H46" s="36">
        <f t="shared" si="11"/>
        <v>178897.63</v>
      </c>
      <c r="I46" s="36">
        <f t="shared" si="11"/>
        <v>709641.85</v>
      </c>
      <c r="J46" s="36">
        <f t="shared" si="11"/>
        <v>637147.2799999999</v>
      </c>
      <c r="K46" s="36">
        <f t="shared" si="11"/>
        <v>857895.5599999999</v>
      </c>
      <c r="L46" s="36">
        <f t="shared" si="11"/>
        <v>788803.8900000001</v>
      </c>
      <c r="M46" s="36">
        <f t="shared" si="11"/>
        <v>447078.1</v>
      </c>
      <c r="N46" s="36">
        <f t="shared" si="11"/>
        <v>225243.94</v>
      </c>
      <c r="O46" s="36">
        <f>SUM(B46:N46)</f>
        <v>8094198.249999999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1024131.4600000001</v>
      </c>
      <c r="C52" s="51">
        <f t="shared" si="12"/>
        <v>726548.78</v>
      </c>
      <c r="D52" s="51">
        <f t="shared" si="12"/>
        <v>618053.91</v>
      </c>
      <c r="E52" s="51">
        <f t="shared" si="12"/>
        <v>200257.01</v>
      </c>
      <c r="F52" s="51">
        <f t="shared" si="12"/>
        <v>693651.61</v>
      </c>
      <c r="G52" s="51">
        <f t="shared" si="12"/>
        <v>986847.21</v>
      </c>
      <c r="H52" s="51">
        <f t="shared" si="12"/>
        <v>178897.63</v>
      </c>
      <c r="I52" s="51">
        <f t="shared" si="12"/>
        <v>709641.85</v>
      </c>
      <c r="J52" s="51">
        <f t="shared" si="12"/>
        <v>637147.28</v>
      </c>
      <c r="K52" s="51">
        <f t="shared" si="12"/>
        <v>857895.55</v>
      </c>
      <c r="L52" s="51">
        <f t="shared" si="12"/>
        <v>788803.9</v>
      </c>
      <c r="M52" s="51">
        <f t="shared" si="12"/>
        <v>447078.1</v>
      </c>
      <c r="N52" s="51">
        <f t="shared" si="12"/>
        <v>225243.94</v>
      </c>
      <c r="O52" s="36">
        <f t="shared" si="12"/>
        <v>8094198.2299999995</v>
      </c>
      <c r="Q52"/>
    </row>
    <row r="53" spans="1:18" ht="18.75" customHeight="1">
      <c r="A53" s="26" t="s">
        <v>57</v>
      </c>
      <c r="B53" s="51">
        <v>837260.06</v>
      </c>
      <c r="C53" s="51">
        <v>517721.44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1354981.5</v>
      </c>
      <c r="P53"/>
      <c r="Q53"/>
      <c r="R53" s="43"/>
    </row>
    <row r="54" spans="1:16" ht="18.75" customHeight="1">
      <c r="A54" s="26" t="s">
        <v>58</v>
      </c>
      <c r="B54" s="51">
        <v>186871.4</v>
      </c>
      <c r="C54" s="51">
        <v>208827.34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395698.74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618053.91</v>
      </c>
      <c r="E55" s="52">
        <v>0</v>
      </c>
      <c r="F55" s="52">
        <v>0</v>
      </c>
      <c r="G55" s="52">
        <v>0</v>
      </c>
      <c r="H55" s="51">
        <v>178897.63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796951.54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200257.01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200257.01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693651.61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693651.61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986847.21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986847.21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709641.85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709641.85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637147.28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637147.28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857895.55</v>
      </c>
      <c r="L61" s="31">
        <v>788803.9</v>
      </c>
      <c r="M61" s="52">
        <v>0</v>
      </c>
      <c r="N61" s="52">
        <v>0</v>
      </c>
      <c r="O61" s="36">
        <f t="shared" si="13"/>
        <v>1646699.4500000002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447078.1</v>
      </c>
      <c r="N62" s="52">
        <v>0</v>
      </c>
      <c r="O62" s="36">
        <f t="shared" si="13"/>
        <v>447078.1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225243.94</v>
      </c>
      <c r="O63" s="55">
        <f t="shared" si="13"/>
        <v>225243.94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2021-12-13T16:43:22Z</dcterms:modified>
  <cp:category/>
  <cp:version/>
  <cp:contentType/>
  <cp:contentStatus/>
</cp:coreProperties>
</file>