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<sst xmlns="http://schemas.openxmlformats.org/spreadsheetml/2006/main" count="75" uniqueCount="74">
  <si>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</si>
  <si>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</si>
  <si>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</si>
  <si>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</si>
  <si>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</si>
  <si>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</si>
  <si>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</si>
  <si>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</si>
  <si>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</si>
  <si>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</si>
  <si>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</si>
  <si>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</si>
  <si>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</si>
  <si>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</si>
  <si>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</si>
  <si>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</si>
  <si>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</si>
  <si>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</si>
  <si>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</si>
  <si>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</si>
  <si>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</si>
  <si>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</si>
  <si>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</si>
  <si>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</si>
  <si>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</si>
  <si>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</si>
  <si>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</si>
  <si>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</si>
  <si>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</si>
  <si>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</si>
  <si>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</si>
  <si>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</si>
  <si>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</si>
  <si>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</si>
  <si>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</si>
  <si>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</si>
  <si>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</si>
  <si>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</si>
  <si>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</si>
  <si>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</si>
  <si>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</si>
  <si>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</si>
  <si>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</si>
  <si>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</si>
  <si>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</si>
  <si>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</si>
  <si>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</si>
  <si>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</si>
  <si>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</si>
  <si>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</si>
  <si>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</si>
  <si>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</si>
  <si>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</si>
  <si>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</si>
  <si>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</si>
  <si>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</si>
  <si>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</si>
  <si>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</si>
  <si>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</si>
  <si>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</si>
  <si>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</si>
  <si>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</si>
  <si>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</si>
  <si>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</si>
  <si>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</si>
  <si>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</si>
  <si>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</si>
  <si>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</si>
  <si>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</si>
  <si>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</si>
  <si>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</si>
  <si>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</si>
  <si>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29/12/21 - VENCIMENTO 06/01/22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</si>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</sst>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37">
      <selection activeCell="A44" sqref="A44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222750</v>
      </c>
      <c r="C7" s="47">
        <f t="shared" si="0"/>
        <v>177602</v>
      </c>
      <c r="D7" s="47">
        <f t="shared" si="0"/>
        <v>234974</v>
      </c>
      <c r="E7" s="47">
        <f t="shared" si="0"/>
        <v>121585</v>
      </c>
      <c r="F7" s="47">
        <f t="shared" si="0"/>
        <v>157673</v>
      </c>
      <c r="G7" s="47">
        <f t="shared" si="0"/>
        <v>163986</v>
      </c>
      <c r="H7" s="47">
        <f t="shared" si="0"/>
        <v>203428</v>
      </c>
      <c r="I7" s="47">
        <f t="shared" si="0"/>
        <v>254626</v>
      </c>
      <c r="J7" s="47">
        <f t="shared" si="0"/>
        <v>76513</v>
      </c>
      <c r="K7" s="47">
        <f t="shared" si="0"/>
        <v>1613137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16332</v>
      </c>
      <c r="C8" s="45">
        <f t="shared" si="1"/>
        <v>15828</v>
      </c>
      <c r="D8" s="45">
        <f t="shared" si="1"/>
        <v>17520</v>
      </c>
      <c r="E8" s="45">
        <f t="shared" si="1"/>
        <v>10024</v>
      </c>
      <c r="F8" s="45">
        <f t="shared" si="1"/>
        <v>12128</v>
      </c>
      <c r="G8" s="45">
        <f t="shared" si="1"/>
        <v>7064</v>
      </c>
      <c r="H8" s="45">
        <f t="shared" si="1"/>
        <v>6723</v>
      </c>
      <c r="I8" s="45">
        <f t="shared" si="1"/>
        <v>16683</v>
      </c>
      <c r="J8" s="45">
        <f t="shared" si="1"/>
        <v>2652</v>
      </c>
      <c r="K8" s="38">
        <f>SUM(B8:J8)</f>
        <v>104954</v>
      </c>
      <c r="L8"/>
      <c r="M8"/>
      <c r="N8"/>
    </row>
    <row r="9" spans="1:14" ht="16.5" customHeight="1">
      <c r="A9" s="22" t="s">
        <v>35</v>
      </c>
      <c r="B9" s="45">
        <v>16310</v>
      </c>
      <c r="C9" s="45">
        <v>15825</v>
      </c>
      <c r="D9" s="45">
        <v>17515</v>
      </c>
      <c r="E9" s="45">
        <v>9977</v>
      </c>
      <c r="F9" s="45">
        <v>12120</v>
      </c>
      <c r="G9" s="45">
        <v>7062</v>
      </c>
      <c r="H9" s="45">
        <v>6723</v>
      </c>
      <c r="I9" s="45">
        <v>16620</v>
      </c>
      <c r="J9" s="45">
        <v>2652</v>
      </c>
      <c r="K9" s="38">
        <f>SUM(B9:J9)</f>
        <v>104804</v>
      </c>
      <c r="L9"/>
      <c r="M9"/>
      <c r="N9"/>
    </row>
    <row r="10" spans="1:14" ht="16.5" customHeight="1">
      <c r="A10" s="22" t="s">
        <v>34</v>
      </c>
      <c r="B10" s="45">
        <v>22</v>
      </c>
      <c r="C10" s="45">
        <v>3</v>
      </c>
      <c r="D10" s="45">
        <v>5</v>
      </c>
      <c r="E10" s="45">
        <v>47</v>
      </c>
      <c r="F10" s="45">
        <v>8</v>
      </c>
      <c r="G10" s="45">
        <v>2</v>
      </c>
      <c r="H10" s="45">
        <v>0</v>
      </c>
      <c r="I10" s="45">
        <v>63</v>
      </c>
      <c r="J10" s="45">
        <v>0</v>
      </c>
      <c r="K10" s="38">
        <f>SUM(B10:J10)</f>
        <v>150</v>
      </c>
      <c r="L10"/>
      <c r="M10"/>
      <c r="N10"/>
    </row>
    <row r="11" spans="1:14" ht="16.5" customHeight="1">
      <c r="A11" s="44" t="s">
        <v>33</v>
      </c>
      <c r="B11" s="43">
        <v>206418</v>
      </c>
      <c r="C11" s="43">
        <v>161774</v>
      </c>
      <c r="D11" s="43">
        <v>217454</v>
      </c>
      <c r="E11" s="43">
        <v>111561</v>
      </c>
      <c r="F11" s="43">
        <v>145545</v>
      </c>
      <c r="G11" s="43">
        <v>156922</v>
      </c>
      <c r="H11" s="43">
        <v>196705</v>
      </c>
      <c r="I11" s="43">
        <v>237943</v>
      </c>
      <c r="J11" s="43">
        <v>73861</v>
      </c>
      <c r="K11" s="38">
        <f>SUM(B11:J11)</f>
        <v>1508183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1.533933256584526</v>
      </c>
      <c r="C15" s="39">
        <v>1.652509668015429</v>
      </c>
      <c r="D15" s="39">
        <v>1.343785003971297</v>
      </c>
      <c r="E15" s="39">
        <v>1.784345084815634</v>
      </c>
      <c r="F15" s="39">
        <v>1.399263500330846</v>
      </c>
      <c r="G15" s="39">
        <v>1.439463216575236</v>
      </c>
      <c r="H15" s="39">
        <v>1.328417710017384</v>
      </c>
      <c r="I15" s="39">
        <v>1.406773351709327</v>
      </c>
      <c r="J15" s="39">
        <v>1.55251112696584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1196329.1500000001</v>
      </c>
      <c r="C17" s="36">
        <f aca="true" t="shared" si="2" ref="C17:J17">C18+C19+C20+C21+C22+C23+C24</f>
        <v>1129787.24</v>
      </c>
      <c r="D17" s="36">
        <f t="shared" si="2"/>
        <v>1338659.55</v>
      </c>
      <c r="E17" s="36">
        <f t="shared" si="2"/>
        <v>806546.9299999999</v>
      </c>
      <c r="F17" s="36">
        <f t="shared" si="2"/>
        <v>865008.1599999999</v>
      </c>
      <c r="G17" s="36">
        <f t="shared" si="2"/>
        <v>931019.73</v>
      </c>
      <c r="H17" s="36">
        <f t="shared" si="2"/>
        <v>856904.01</v>
      </c>
      <c r="I17" s="36">
        <f t="shared" si="2"/>
        <v>1158042.93</v>
      </c>
      <c r="J17" s="36">
        <f t="shared" si="2"/>
        <v>429888.18</v>
      </c>
      <c r="K17" s="36">
        <f aca="true" t="shared" si="3" ref="K17:K24">SUM(B17:J17)</f>
        <v>8712185.879999999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758909.25</v>
      </c>
      <c r="C18" s="30">
        <f t="shared" si="4"/>
        <v>664764.29</v>
      </c>
      <c r="D18" s="30">
        <f t="shared" si="4"/>
        <v>974977.62</v>
      </c>
      <c r="E18" s="30">
        <f t="shared" si="4"/>
        <v>438630.05</v>
      </c>
      <c r="F18" s="30">
        <f t="shared" si="4"/>
        <v>601948.21</v>
      </c>
      <c r="G18" s="30">
        <f t="shared" si="4"/>
        <v>632379.21</v>
      </c>
      <c r="H18" s="30">
        <f t="shared" si="4"/>
        <v>624625.67</v>
      </c>
      <c r="I18" s="30">
        <f t="shared" si="4"/>
        <v>789748</v>
      </c>
      <c r="J18" s="30">
        <f t="shared" si="4"/>
        <v>268530.02</v>
      </c>
      <c r="K18" s="30">
        <f t="shared" si="3"/>
        <v>5754512.32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405206.89</v>
      </c>
      <c r="C19" s="30">
        <f t="shared" si="5"/>
        <v>433765.13</v>
      </c>
      <c r="D19" s="30">
        <f t="shared" si="5"/>
        <v>335182.68</v>
      </c>
      <c r="E19" s="30">
        <f t="shared" si="5"/>
        <v>344037.32</v>
      </c>
      <c r="F19" s="30">
        <f t="shared" si="5"/>
        <v>240335.95</v>
      </c>
      <c r="G19" s="30">
        <f t="shared" si="5"/>
        <v>277907.4</v>
      </c>
      <c r="H19" s="30">
        <f t="shared" si="5"/>
        <v>205138.13</v>
      </c>
      <c r="I19" s="30">
        <f t="shared" si="5"/>
        <v>321248.44</v>
      </c>
      <c r="J19" s="30">
        <f t="shared" si="5"/>
        <v>148365.82</v>
      </c>
      <c r="K19" s="30">
        <f t="shared" si="3"/>
        <v>2711187.76</v>
      </c>
      <c r="L19"/>
      <c r="M19"/>
      <c r="N19"/>
    </row>
    <row r="20" spans="1:14" ht="16.5" customHeight="1">
      <c r="A20" s="18" t="s">
        <v>28</v>
      </c>
      <c r="B20" s="30">
        <v>30871.78</v>
      </c>
      <c r="C20" s="30">
        <v>28575.36</v>
      </c>
      <c r="D20" s="30">
        <v>24475.56</v>
      </c>
      <c r="E20" s="30">
        <v>21197.1</v>
      </c>
      <c r="F20" s="30">
        <v>21382.77</v>
      </c>
      <c r="G20" s="30">
        <v>19391.89</v>
      </c>
      <c r="H20" s="30">
        <v>24457.75</v>
      </c>
      <c r="I20" s="30">
        <v>44364.03</v>
      </c>
      <c r="J20" s="30">
        <v>11651.11</v>
      </c>
      <c r="K20" s="30">
        <f t="shared" si="3"/>
        <v>226367.34999999998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-150288.39</v>
      </c>
      <c r="C27" s="30">
        <f t="shared" si="6"/>
        <v>-83102.62</v>
      </c>
      <c r="D27" s="30">
        <f t="shared" si="6"/>
        <v>-125105.98999999999</v>
      </c>
      <c r="E27" s="30">
        <f t="shared" si="6"/>
        <v>-121859.43999999999</v>
      </c>
      <c r="F27" s="30">
        <f t="shared" si="6"/>
        <v>-57254.5</v>
      </c>
      <c r="G27" s="30">
        <f t="shared" si="6"/>
        <v>-114849.29</v>
      </c>
      <c r="H27" s="30">
        <f t="shared" si="6"/>
        <v>-50857.78</v>
      </c>
      <c r="I27" s="30">
        <f t="shared" si="6"/>
        <v>-105513.44000000002</v>
      </c>
      <c r="J27" s="30">
        <f t="shared" si="6"/>
        <v>-27339.129999999997</v>
      </c>
      <c r="K27" s="30">
        <f aca="true" t="shared" si="7" ref="K27:K35">SUM(B27:J27)</f>
        <v>-836170.5800000001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-144859.03</v>
      </c>
      <c r="C28" s="30">
        <f t="shared" si="8"/>
        <v>-77969.61</v>
      </c>
      <c r="D28" s="30">
        <f t="shared" si="8"/>
        <v>-100534.44</v>
      </c>
      <c r="E28" s="30">
        <f t="shared" si="8"/>
        <v>-118197.54</v>
      </c>
      <c r="F28" s="30">
        <f t="shared" si="8"/>
        <v>-53328</v>
      </c>
      <c r="G28" s="30">
        <f t="shared" si="8"/>
        <v>-110626.45999999999</v>
      </c>
      <c r="H28" s="30">
        <f t="shared" si="8"/>
        <v>-46963.04</v>
      </c>
      <c r="I28" s="30">
        <f t="shared" si="8"/>
        <v>-100253.42000000001</v>
      </c>
      <c r="J28" s="30">
        <f t="shared" si="8"/>
        <v>-20037.089999999997</v>
      </c>
      <c r="K28" s="30">
        <f t="shared" si="7"/>
        <v>-772768.63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-71764</v>
      </c>
      <c r="C29" s="30">
        <f aca="true" t="shared" si="9" ref="C29:J29">-ROUND((C9)*$E$3,2)</f>
        <v>-69630</v>
      </c>
      <c r="D29" s="30">
        <f t="shared" si="9"/>
        <v>-77066</v>
      </c>
      <c r="E29" s="30">
        <f t="shared" si="9"/>
        <v>-43898.8</v>
      </c>
      <c r="F29" s="30">
        <f t="shared" si="9"/>
        <v>-53328</v>
      </c>
      <c r="G29" s="30">
        <f t="shared" si="9"/>
        <v>-31072.8</v>
      </c>
      <c r="H29" s="30">
        <f t="shared" si="9"/>
        <v>-29581.2</v>
      </c>
      <c r="I29" s="30">
        <f t="shared" si="9"/>
        <v>-73128</v>
      </c>
      <c r="J29" s="30">
        <f t="shared" si="9"/>
        <v>-11668.8</v>
      </c>
      <c r="K29" s="30">
        <f t="shared" si="7"/>
        <v>-461137.6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-308</v>
      </c>
      <c r="C31" s="30">
        <v>-30.8</v>
      </c>
      <c r="D31" s="30">
        <v>-123.2</v>
      </c>
      <c r="E31" s="30">
        <v>-123.2</v>
      </c>
      <c r="F31" s="26">
        <v>0</v>
      </c>
      <c r="G31" s="30">
        <v>-30.8</v>
      </c>
      <c r="H31" s="30">
        <v>-16.55</v>
      </c>
      <c r="I31" s="30">
        <v>-25.82</v>
      </c>
      <c r="J31" s="30">
        <v>-7.97</v>
      </c>
      <c r="K31" s="30">
        <f t="shared" si="7"/>
        <v>-666.34</v>
      </c>
      <c r="L31"/>
      <c r="M31"/>
      <c r="N31"/>
    </row>
    <row r="32" spans="1:14" ht="16.5" customHeight="1">
      <c r="A32" s="25" t="s">
        <v>21</v>
      </c>
      <c r="B32" s="30">
        <v>-72787.03</v>
      </c>
      <c r="C32" s="30">
        <v>-8308.81</v>
      </c>
      <c r="D32" s="30">
        <v>-23345.24</v>
      </c>
      <c r="E32" s="30">
        <v>-74175.54</v>
      </c>
      <c r="F32" s="26">
        <v>0</v>
      </c>
      <c r="G32" s="30">
        <v>-79522.86</v>
      </c>
      <c r="H32" s="30">
        <v>-17365.29</v>
      </c>
      <c r="I32" s="30">
        <v>-27099.6</v>
      </c>
      <c r="J32" s="30">
        <v>-8360.32</v>
      </c>
      <c r="K32" s="30">
        <f t="shared" si="7"/>
        <v>-310964.68999999994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-5429.360000000001</v>
      </c>
      <c r="C33" s="27">
        <f aca="true" t="shared" si="10" ref="C33:J33">SUM(C34:C44)</f>
        <v>-5133.01</v>
      </c>
      <c r="D33" s="27">
        <f t="shared" si="10"/>
        <v>-24571.549999999996</v>
      </c>
      <c r="E33" s="27">
        <f t="shared" si="10"/>
        <v>-3661.9</v>
      </c>
      <c r="F33" s="27">
        <f t="shared" si="10"/>
        <v>-3926.5</v>
      </c>
      <c r="G33" s="27">
        <f t="shared" si="10"/>
        <v>-4222.83</v>
      </c>
      <c r="H33" s="27">
        <f t="shared" si="10"/>
        <v>-3894.74</v>
      </c>
      <c r="I33" s="27">
        <f t="shared" si="10"/>
        <v>-5260.02</v>
      </c>
      <c r="J33" s="27">
        <f t="shared" si="10"/>
        <v>-7302.04</v>
      </c>
      <c r="K33" s="30">
        <f t="shared" si="7"/>
        <v>-63401.950000000004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-6619.84</v>
      </c>
      <c r="C43" s="27">
        <v>-6258.52</v>
      </c>
      <c r="D43" s="27">
        <v>-7406.99</v>
      </c>
      <c r="E43" s="27">
        <v>-4464.84</v>
      </c>
      <c r="F43" s="27">
        <v>-4787.45</v>
      </c>
      <c r="G43" s="27">
        <v>-5148.76</v>
      </c>
      <c r="H43" s="27">
        <v>-4748.73</v>
      </c>
      <c r="I43" s="27">
        <v>-6413.37</v>
      </c>
      <c r="J43" s="27">
        <v>-2374.37</v>
      </c>
      <c r="K43" s="27">
        <f>SUM(B43:J43)</f>
        <v>-48222.87000000001</v>
      </c>
      <c r="L43" s="24"/>
      <c r="M43"/>
      <c r="N43"/>
    </row>
    <row r="44" spans="1:14" s="23" customFormat="1" ht="16.5" customHeight="1">
      <c r="A44" s="25" t="s">
        <v>73</v>
      </c>
      <c r="B44" s="27">
        <v>1190.48</v>
      </c>
      <c r="C44" s="27">
        <v>1125.51</v>
      </c>
      <c r="D44" s="27">
        <v>1332.04</v>
      </c>
      <c r="E44" s="27">
        <v>802.94</v>
      </c>
      <c r="F44" s="27">
        <v>860.95</v>
      </c>
      <c r="G44" s="27">
        <v>925.93</v>
      </c>
      <c r="H44" s="27">
        <v>853.99</v>
      </c>
      <c r="I44" s="27">
        <v>1153.35</v>
      </c>
      <c r="J44" s="27">
        <v>427</v>
      </c>
      <c r="K44" s="27">
        <f>SUM(B44:J44)</f>
        <v>8672.189999999999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1046040.7600000001</v>
      </c>
      <c r="C48" s="27">
        <f aca="true" t="shared" si="11" ref="C48:J48">IF(C17+C27+C49&lt;0,0,C17+C27+C49)</f>
        <v>1046684.62</v>
      </c>
      <c r="D48" s="27">
        <f t="shared" si="11"/>
        <v>1213553.56</v>
      </c>
      <c r="E48" s="27">
        <f t="shared" si="11"/>
        <v>684687.49</v>
      </c>
      <c r="F48" s="27">
        <f t="shared" si="11"/>
        <v>807753.6599999999</v>
      </c>
      <c r="G48" s="27">
        <f t="shared" si="11"/>
        <v>816170.44</v>
      </c>
      <c r="H48" s="27">
        <f t="shared" si="11"/>
        <v>806046.23</v>
      </c>
      <c r="I48" s="27">
        <f t="shared" si="11"/>
        <v>1052529.49</v>
      </c>
      <c r="J48" s="27">
        <f t="shared" si="11"/>
        <v>402549.05</v>
      </c>
      <c r="K48" s="20">
        <f>SUM(B48:J48)</f>
        <v>7876015.300000002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1046040.76</v>
      </c>
      <c r="C54" s="10">
        <f t="shared" si="13"/>
        <v>1046684.61</v>
      </c>
      <c r="D54" s="10">
        <f t="shared" si="13"/>
        <v>1213553.56</v>
      </c>
      <c r="E54" s="10">
        <f t="shared" si="13"/>
        <v>684687.48</v>
      </c>
      <c r="F54" s="10">
        <f t="shared" si="13"/>
        <v>807753.66</v>
      </c>
      <c r="G54" s="10">
        <f t="shared" si="13"/>
        <v>816170.45</v>
      </c>
      <c r="H54" s="10">
        <f t="shared" si="13"/>
        <v>806046.25</v>
      </c>
      <c r="I54" s="10">
        <f>SUM(I55:I67)</f>
        <v>1052529.5</v>
      </c>
      <c r="J54" s="10">
        <f t="shared" si="13"/>
        <v>402549.06</v>
      </c>
      <c r="K54" s="5">
        <f>SUM(K55:K67)</f>
        <v>7876015.33</v>
      </c>
      <c r="L54" s="9"/>
    </row>
    <row r="55" spans="1:11" ht="16.5" customHeight="1">
      <c r="A55" s="7" t="s">
        <v>60</v>
      </c>
      <c r="B55" s="8">
        <v>913821.21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913821.21</v>
      </c>
    </row>
    <row r="56" spans="1:11" ht="16.5" customHeight="1">
      <c r="A56" s="7" t="s">
        <v>61</v>
      </c>
      <c r="B56" s="8">
        <v>132219.55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132219.55</v>
      </c>
    </row>
    <row r="57" spans="1:11" ht="16.5" customHeight="1">
      <c r="A57" s="7" t="s">
        <v>4</v>
      </c>
      <c r="B57" s="6">
        <v>0</v>
      </c>
      <c r="C57" s="8">
        <v>1046684.61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1046684.61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1213553.56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1213553.56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684687.48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684687.48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807753.66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807753.66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816170.45</v>
      </c>
      <c r="H61" s="6">
        <v>0</v>
      </c>
      <c r="I61" s="6">
        <v>0</v>
      </c>
      <c r="J61" s="6">
        <v>0</v>
      </c>
      <c r="K61" s="5">
        <f t="shared" si="14"/>
        <v>816170.45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806046.25</v>
      </c>
      <c r="I62" s="6">
        <v>0</v>
      </c>
      <c r="J62" s="6">
        <v>0</v>
      </c>
      <c r="K62" s="5">
        <f t="shared" si="14"/>
        <v>806046.25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386594.09</v>
      </c>
      <c r="J64" s="6">
        <v>0</v>
      </c>
      <c r="K64" s="5">
        <f t="shared" si="14"/>
        <v>386594.09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665935.41</v>
      </c>
      <c r="J65" s="6">
        <v>0</v>
      </c>
      <c r="K65" s="5">
        <f t="shared" si="14"/>
        <v>665935.41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402549.06</v>
      </c>
      <c r="K66" s="5">
        <f t="shared" si="14"/>
        <v>402549.06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2022-01-05T17:04:16Z</dcterms:modified>
  <cp:category/>
  <cp:version/>
  <cp:contentType/>
  <cp:contentStatus/>
</cp:coreProperties>
</file>