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<sst xmlns="http://schemas.openxmlformats.org/spreadsheetml/2006/main" count="75" uniqueCount="74">
  <si>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</si>
  <si>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</si>
  <si>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</si>
  <si>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</si>
  <si>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</si>
  <si>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</si>
  <si>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</si>
  <si>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</si>
  <si>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</si>
  <si>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</si>
  <si>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</si>
  <si>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</si>
  <si>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</si>
  <si>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</si>
  <si>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</si>
  <si>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</si>
  <si>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</si>
  <si>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</si>
  <si>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</si>
  <si>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</si>
  <si>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</si>
  <si>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</si>
  <si>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</si>
  <si>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</si>
  <si>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</si>
  <si>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</si>
  <si>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</si>
  <si>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</si>
  <si>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</si>
  <si>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</si>
  <si>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</si>
  <si>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</si>
  <si>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</si>
  <si>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</si>
  <si>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</si>
  <si>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</si>
  <si>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</si>
  <si>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</si>
  <si>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</si>
  <si>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</si>
  <si>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</si>
  <si>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</si>
  <si>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</si>
  <si>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</si>
  <si>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</si>
  <si>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</si>
  <si>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</si>
  <si>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</si>
  <si>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</si>
  <si>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</si>
  <si>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</si>
  <si>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</si>
  <si>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</si>
  <si>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</si>
  <si>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</si>
  <si>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</si>
  <si>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</si>
  <si>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</si>
  <si>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</si>
  <si>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</si>
  <si>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</si>
  <si>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</si>
  <si>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</si>
  <si>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</si>
  <si>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</si>
  <si>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</si>
  <si>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</si>
  <si>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</si>
  <si>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</si>
  <si>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</si>
  <si>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</si>
  <si>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</si>
  <si>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28/12/21 - VENCIMENTO 05/01/22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</si>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</sst>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222644</v>
      </c>
      <c r="C7" s="47">
        <f t="shared" si="0"/>
        <v>177249</v>
      </c>
      <c r="D7" s="47">
        <f t="shared" si="0"/>
        <v>226684</v>
      </c>
      <c r="E7" s="47">
        <f t="shared" si="0"/>
        <v>119136</v>
      </c>
      <c r="F7" s="47">
        <f t="shared" si="0"/>
        <v>156675</v>
      </c>
      <c r="G7" s="47">
        <f t="shared" si="0"/>
        <v>162536</v>
      </c>
      <c r="H7" s="47">
        <f t="shared" si="0"/>
        <v>201001</v>
      </c>
      <c r="I7" s="47">
        <f t="shared" si="0"/>
        <v>259704</v>
      </c>
      <c r="J7" s="47">
        <f t="shared" si="0"/>
        <v>76942</v>
      </c>
      <c r="K7" s="47">
        <f t="shared" si="0"/>
        <v>1602571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16339</v>
      </c>
      <c r="C8" s="45">
        <f t="shared" si="1"/>
        <v>15758</v>
      </c>
      <c r="D8" s="45">
        <f t="shared" si="1"/>
        <v>17155</v>
      </c>
      <c r="E8" s="45">
        <f t="shared" si="1"/>
        <v>9965</v>
      </c>
      <c r="F8" s="45">
        <f t="shared" si="1"/>
        <v>12027</v>
      </c>
      <c r="G8" s="45">
        <f t="shared" si="1"/>
        <v>6980</v>
      </c>
      <c r="H8" s="45">
        <f t="shared" si="1"/>
        <v>6932</v>
      </c>
      <c r="I8" s="45">
        <f t="shared" si="1"/>
        <v>17013</v>
      </c>
      <c r="J8" s="45">
        <f t="shared" si="1"/>
        <v>2687</v>
      </c>
      <c r="K8" s="38">
        <f>SUM(B8:J8)</f>
        <v>104856</v>
      </c>
      <c r="L8"/>
      <c r="M8"/>
      <c r="N8"/>
    </row>
    <row r="9" spans="1:14" ht="16.5" customHeight="1">
      <c r="A9" s="22" t="s">
        <v>35</v>
      </c>
      <c r="B9" s="45">
        <v>16320</v>
      </c>
      <c r="C9" s="45">
        <v>15754</v>
      </c>
      <c r="D9" s="45">
        <v>17148</v>
      </c>
      <c r="E9" s="45">
        <v>9922</v>
      </c>
      <c r="F9" s="45">
        <v>12016</v>
      </c>
      <c r="G9" s="45">
        <v>6978</v>
      </c>
      <c r="H9" s="45">
        <v>6932</v>
      </c>
      <c r="I9" s="45">
        <v>16951</v>
      </c>
      <c r="J9" s="45">
        <v>2687</v>
      </c>
      <c r="K9" s="38">
        <f>SUM(B9:J9)</f>
        <v>104708</v>
      </c>
      <c r="L9"/>
      <c r="M9"/>
      <c r="N9"/>
    </row>
    <row r="10" spans="1:14" ht="16.5" customHeight="1">
      <c r="A10" s="22" t="s">
        <v>34</v>
      </c>
      <c r="B10" s="45">
        <v>19</v>
      </c>
      <c r="C10" s="45">
        <v>4</v>
      </c>
      <c r="D10" s="45">
        <v>7</v>
      </c>
      <c r="E10" s="45">
        <v>43</v>
      </c>
      <c r="F10" s="45">
        <v>11</v>
      </c>
      <c r="G10" s="45">
        <v>2</v>
      </c>
      <c r="H10" s="45">
        <v>0</v>
      </c>
      <c r="I10" s="45">
        <v>62</v>
      </c>
      <c r="J10" s="45">
        <v>0</v>
      </c>
      <c r="K10" s="38">
        <f>SUM(B10:J10)</f>
        <v>148</v>
      </c>
      <c r="L10"/>
      <c r="M10"/>
      <c r="N10"/>
    </row>
    <row r="11" spans="1:14" ht="16.5" customHeight="1">
      <c r="A11" s="44" t="s">
        <v>33</v>
      </c>
      <c r="B11" s="43">
        <v>206305</v>
      </c>
      <c r="C11" s="43">
        <v>161491</v>
      </c>
      <c r="D11" s="43">
        <v>209529</v>
      </c>
      <c r="E11" s="43">
        <v>109171</v>
      </c>
      <c r="F11" s="43">
        <v>144648</v>
      </c>
      <c r="G11" s="43">
        <v>155556</v>
      </c>
      <c r="H11" s="43">
        <v>194069</v>
      </c>
      <c r="I11" s="43">
        <v>242691</v>
      </c>
      <c r="J11" s="43">
        <v>74255</v>
      </c>
      <c r="K11" s="38">
        <f>SUM(B11:J11)</f>
        <v>1497715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1.534044987134361</v>
      </c>
      <c r="C15" s="39">
        <v>1.651914648083032</v>
      </c>
      <c r="D15" s="39">
        <v>1.377976140516591</v>
      </c>
      <c r="E15" s="39">
        <v>1.817813806934545</v>
      </c>
      <c r="F15" s="39">
        <v>1.399464662936143</v>
      </c>
      <c r="G15" s="39">
        <v>1.452397162398676</v>
      </c>
      <c r="H15" s="39">
        <v>1.344007674352329</v>
      </c>
      <c r="I15" s="39">
        <v>1.377550161330536</v>
      </c>
      <c r="J15" s="39">
        <v>1.538693345179716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1196158.27</v>
      </c>
      <c r="C17" s="36">
        <f aca="true" t="shared" si="2" ref="C17:J17">C18+C19+C20+C21+C22+C23+C24</f>
        <v>1128012.51</v>
      </c>
      <c r="D17" s="36">
        <f t="shared" si="2"/>
        <v>1324530.45</v>
      </c>
      <c r="E17" s="36">
        <f t="shared" si="2"/>
        <v>805666.5700000001</v>
      </c>
      <c r="F17" s="36">
        <f t="shared" si="2"/>
        <v>859537.5499999999</v>
      </c>
      <c r="G17" s="36">
        <f t="shared" si="2"/>
        <v>930674.65</v>
      </c>
      <c r="H17" s="36">
        <f t="shared" si="2"/>
        <v>856946.58</v>
      </c>
      <c r="I17" s="36">
        <f t="shared" si="2"/>
        <v>1156467.03</v>
      </c>
      <c r="J17" s="36">
        <f t="shared" si="2"/>
        <v>428334.34</v>
      </c>
      <c r="K17" s="36">
        <f aca="true" t="shared" si="3" ref="K17:K24">SUM(B17:J17)</f>
        <v>8686327.950000001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758548.11</v>
      </c>
      <c r="C18" s="30">
        <f t="shared" si="4"/>
        <v>663443.01</v>
      </c>
      <c r="D18" s="30">
        <f t="shared" si="4"/>
        <v>940579.92</v>
      </c>
      <c r="E18" s="30">
        <f t="shared" si="4"/>
        <v>429795.03</v>
      </c>
      <c r="F18" s="30">
        <f t="shared" si="4"/>
        <v>598138.15</v>
      </c>
      <c r="G18" s="30">
        <f t="shared" si="4"/>
        <v>626787.58</v>
      </c>
      <c r="H18" s="30">
        <f t="shared" si="4"/>
        <v>617173.57</v>
      </c>
      <c r="I18" s="30">
        <f t="shared" si="4"/>
        <v>805497.93</v>
      </c>
      <c r="J18" s="30">
        <f t="shared" si="4"/>
        <v>270035.64</v>
      </c>
      <c r="K18" s="30">
        <f t="shared" si="3"/>
        <v>5709998.9399999995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405098.82</v>
      </c>
      <c r="C19" s="30">
        <f t="shared" si="5"/>
        <v>432508.22</v>
      </c>
      <c r="D19" s="30">
        <f t="shared" si="5"/>
        <v>355516.77</v>
      </c>
      <c r="E19" s="30">
        <f t="shared" si="5"/>
        <v>351492.31</v>
      </c>
      <c r="F19" s="30">
        <f t="shared" si="5"/>
        <v>238935.05</v>
      </c>
      <c r="G19" s="30">
        <f t="shared" si="5"/>
        <v>283556.92</v>
      </c>
      <c r="H19" s="30">
        <f t="shared" si="5"/>
        <v>212312.44</v>
      </c>
      <c r="I19" s="30">
        <f t="shared" si="5"/>
        <v>304115.87</v>
      </c>
      <c r="J19" s="30">
        <f t="shared" si="5"/>
        <v>145466.4</v>
      </c>
      <c r="K19" s="30">
        <f t="shared" si="3"/>
        <v>2729002.8000000003</v>
      </c>
      <c r="L19"/>
      <c r="M19"/>
      <c r="N19"/>
    </row>
    <row r="20" spans="1:14" ht="16.5" customHeight="1">
      <c r="A20" s="18" t="s">
        <v>28</v>
      </c>
      <c r="B20" s="30">
        <v>31170.11</v>
      </c>
      <c r="C20" s="30">
        <v>29378.82</v>
      </c>
      <c r="D20" s="30">
        <v>24410.07</v>
      </c>
      <c r="E20" s="30">
        <v>21696.77</v>
      </c>
      <c r="F20" s="30">
        <v>21123.12</v>
      </c>
      <c r="G20" s="30">
        <v>18988.92</v>
      </c>
      <c r="H20" s="30">
        <v>24778.11</v>
      </c>
      <c r="I20" s="30">
        <v>44170.77</v>
      </c>
      <c r="J20" s="30">
        <v>11491.07</v>
      </c>
      <c r="K20" s="30">
        <f t="shared" si="3"/>
        <v>227207.75999999998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-166371.33000000002</v>
      </c>
      <c r="C27" s="30">
        <f t="shared" si="6"/>
        <v>-83726.20000000001</v>
      </c>
      <c r="D27" s="30">
        <f t="shared" si="6"/>
        <v>-127230.07999999999</v>
      </c>
      <c r="E27" s="30">
        <f t="shared" si="6"/>
        <v>-129861.56</v>
      </c>
      <c r="F27" s="30">
        <f t="shared" si="6"/>
        <v>-56796.9</v>
      </c>
      <c r="G27" s="30">
        <f t="shared" si="6"/>
        <v>-125049.73999999999</v>
      </c>
      <c r="H27" s="30">
        <f t="shared" si="6"/>
        <v>-54876.149999999994</v>
      </c>
      <c r="I27" s="30">
        <f t="shared" si="6"/>
        <v>-111793.79</v>
      </c>
      <c r="J27" s="30">
        <f t="shared" si="6"/>
        <v>-28985.39</v>
      </c>
      <c r="K27" s="30">
        <f aca="true" t="shared" si="7" ref="K27:K35">SUM(B27:J27)</f>
        <v>-884691.14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-160910.23</v>
      </c>
      <c r="C28" s="30">
        <f t="shared" si="8"/>
        <v>-78572.02</v>
      </c>
      <c r="D28" s="30">
        <f t="shared" si="8"/>
        <v>-102679.7</v>
      </c>
      <c r="E28" s="30">
        <f t="shared" si="8"/>
        <v>-126178.49</v>
      </c>
      <c r="F28" s="30">
        <f t="shared" si="8"/>
        <v>-52870.4</v>
      </c>
      <c r="G28" s="30">
        <f t="shared" si="8"/>
        <v>-120795.15</v>
      </c>
      <c r="H28" s="30">
        <f t="shared" si="8"/>
        <v>-50960.24</v>
      </c>
      <c r="I28" s="30">
        <f t="shared" si="8"/>
        <v>-106512.59999999999</v>
      </c>
      <c r="J28" s="30">
        <f t="shared" si="8"/>
        <v>-21672.769999999997</v>
      </c>
      <c r="K28" s="30">
        <f t="shared" si="7"/>
        <v>-821151.6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-71808</v>
      </c>
      <c r="C29" s="30">
        <f aca="true" t="shared" si="9" ref="C29:J29">-ROUND((C9)*$E$3,2)</f>
        <v>-69317.6</v>
      </c>
      <c r="D29" s="30">
        <f t="shared" si="9"/>
        <v>-75451.2</v>
      </c>
      <c r="E29" s="30">
        <f t="shared" si="9"/>
        <v>-43656.8</v>
      </c>
      <c r="F29" s="30">
        <f t="shared" si="9"/>
        <v>-52870.4</v>
      </c>
      <c r="G29" s="30">
        <f t="shared" si="9"/>
        <v>-30703.2</v>
      </c>
      <c r="H29" s="30">
        <f t="shared" si="9"/>
        <v>-30500.8</v>
      </c>
      <c r="I29" s="30">
        <f t="shared" si="9"/>
        <v>-74584.4</v>
      </c>
      <c r="J29" s="30">
        <f t="shared" si="9"/>
        <v>-11822.8</v>
      </c>
      <c r="K29" s="30">
        <f t="shared" si="7"/>
        <v>-460715.2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-61.6</v>
      </c>
      <c r="C31" s="30">
        <v>-92.4</v>
      </c>
      <c r="D31" s="30">
        <v>-154</v>
      </c>
      <c r="E31" s="30">
        <v>-30.8</v>
      </c>
      <c r="F31" s="26">
        <v>0</v>
      </c>
      <c r="G31" s="30">
        <v>0</v>
      </c>
      <c r="H31" s="30">
        <v>-8.27</v>
      </c>
      <c r="I31" s="30">
        <v>-12.92</v>
      </c>
      <c r="J31" s="30">
        <v>-3.98</v>
      </c>
      <c r="K31" s="30">
        <f t="shared" si="7"/>
        <v>-363.97</v>
      </c>
      <c r="L31"/>
      <c r="M31"/>
      <c r="N31"/>
    </row>
    <row r="32" spans="1:14" ht="16.5" customHeight="1">
      <c r="A32" s="25" t="s">
        <v>21</v>
      </c>
      <c r="B32" s="30">
        <v>-89040.63</v>
      </c>
      <c r="C32" s="30">
        <v>-9162.02</v>
      </c>
      <c r="D32" s="30">
        <v>-27074.5</v>
      </c>
      <c r="E32" s="30">
        <v>-82490.89</v>
      </c>
      <c r="F32" s="26">
        <v>0</v>
      </c>
      <c r="G32" s="30">
        <v>-90091.95</v>
      </c>
      <c r="H32" s="30">
        <v>-20451.17</v>
      </c>
      <c r="I32" s="30">
        <v>-31915.28</v>
      </c>
      <c r="J32" s="30">
        <v>-9845.99</v>
      </c>
      <c r="K32" s="30">
        <f t="shared" si="7"/>
        <v>-360072.42999999993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-5461.1</v>
      </c>
      <c r="C33" s="27">
        <f aca="true" t="shared" si="10" ref="C33:J33">SUM(C34:C44)</f>
        <v>-5154.18</v>
      </c>
      <c r="D33" s="27">
        <f t="shared" si="10"/>
        <v>-24550.379999999997</v>
      </c>
      <c r="E33" s="27">
        <f t="shared" si="10"/>
        <v>-3683.0699999999997</v>
      </c>
      <c r="F33" s="27">
        <f t="shared" si="10"/>
        <v>-3926.5</v>
      </c>
      <c r="G33" s="27">
        <f t="shared" si="10"/>
        <v>-4254.589999999999</v>
      </c>
      <c r="H33" s="27">
        <f t="shared" si="10"/>
        <v>-3915.91</v>
      </c>
      <c r="I33" s="27">
        <f t="shared" si="10"/>
        <v>-5281.1900000000005</v>
      </c>
      <c r="J33" s="27">
        <f t="shared" si="10"/>
        <v>-7312.620000000001</v>
      </c>
      <c r="K33" s="30">
        <f t="shared" si="7"/>
        <v>-63539.54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-6658.55</v>
      </c>
      <c r="C43" s="27">
        <v>-6284.33</v>
      </c>
      <c r="D43" s="27">
        <v>-7381.18</v>
      </c>
      <c r="E43" s="27">
        <v>-4490.65</v>
      </c>
      <c r="F43" s="27">
        <v>-4787.45</v>
      </c>
      <c r="G43" s="27">
        <v>-5187.48</v>
      </c>
      <c r="H43" s="27">
        <v>-4774.54</v>
      </c>
      <c r="I43" s="27">
        <v>-6439.18</v>
      </c>
      <c r="J43" s="27">
        <v>-2387.27</v>
      </c>
      <c r="K43" s="27">
        <f>SUM(B43:J43)</f>
        <v>-48390.63</v>
      </c>
      <c r="L43" s="24"/>
      <c r="M43"/>
      <c r="N43"/>
    </row>
    <row r="44" spans="1:14" s="23" customFormat="1" ht="16.5" customHeight="1">
      <c r="A44" s="25" t="s">
        <v>73</v>
      </c>
      <c r="B44" s="27">
        <v>1197.45</v>
      </c>
      <c r="C44" s="27">
        <v>1130.15</v>
      </c>
      <c r="D44" s="27">
        <v>1327.4</v>
      </c>
      <c r="E44" s="27">
        <v>807.58</v>
      </c>
      <c r="F44" s="27">
        <v>860.95</v>
      </c>
      <c r="G44" s="27">
        <v>932.89</v>
      </c>
      <c r="H44" s="27">
        <v>858.63</v>
      </c>
      <c r="I44" s="27">
        <v>1157.99</v>
      </c>
      <c r="J44" s="27">
        <v>429.32</v>
      </c>
      <c r="K44" s="27">
        <f>SUM(B44:J44)</f>
        <v>8702.36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1029786.94</v>
      </c>
      <c r="C48" s="27">
        <f aca="true" t="shared" si="11" ref="C48:J48">IF(C17+C27+C49&lt;0,0,C17+C27+C49)</f>
        <v>1044286.31</v>
      </c>
      <c r="D48" s="27">
        <f t="shared" si="11"/>
        <v>1197300.3699999999</v>
      </c>
      <c r="E48" s="27">
        <f t="shared" si="11"/>
        <v>675805.01</v>
      </c>
      <c r="F48" s="27">
        <f t="shared" si="11"/>
        <v>802740.6499999999</v>
      </c>
      <c r="G48" s="27">
        <f t="shared" si="11"/>
        <v>805624.91</v>
      </c>
      <c r="H48" s="27">
        <f t="shared" si="11"/>
        <v>802070.4299999999</v>
      </c>
      <c r="I48" s="27">
        <f t="shared" si="11"/>
        <v>1044673.24</v>
      </c>
      <c r="J48" s="27">
        <f t="shared" si="11"/>
        <v>399348.95</v>
      </c>
      <c r="K48" s="20">
        <f>SUM(B48:J48)</f>
        <v>7801636.81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1029786.93</v>
      </c>
      <c r="C54" s="10">
        <f t="shared" si="13"/>
        <v>1044286.3</v>
      </c>
      <c r="D54" s="10">
        <f t="shared" si="13"/>
        <v>1197300.37</v>
      </c>
      <c r="E54" s="10">
        <f t="shared" si="13"/>
        <v>675805.02</v>
      </c>
      <c r="F54" s="10">
        <f t="shared" si="13"/>
        <v>802740.65</v>
      </c>
      <c r="G54" s="10">
        <f t="shared" si="13"/>
        <v>805624.91</v>
      </c>
      <c r="H54" s="10">
        <f t="shared" si="13"/>
        <v>802070.43</v>
      </c>
      <c r="I54" s="10">
        <f>SUM(I55:I67)</f>
        <v>1044673.24</v>
      </c>
      <c r="J54" s="10">
        <f t="shared" si="13"/>
        <v>399348.96</v>
      </c>
      <c r="K54" s="5">
        <f>SUM(K55:K67)</f>
        <v>7801636.8100000005</v>
      </c>
      <c r="L54" s="9"/>
    </row>
    <row r="55" spans="1:11" ht="16.5" customHeight="1">
      <c r="A55" s="7" t="s">
        <v>60</v>
      </c>
      <c r="B55" s="8">
        <v>901063.56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901063.56</v>
      </c>
    </row>
    <row r="56" spans="1:11" ht="16.5" customHeight="1">
      <c r="A56" s="7" t="s">
        <v>61</v>
      </c>
      <c r="B56" s="8">
        <v>128723.37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128723.37</v>
      </c>
    </row>
    <row r="57" spans="1:11" ht="16.5" customHeight="1">
      <c r="A57" s="7" t="s">
        <v>4</v>
      </c>
      <c r="B57" s="6">
        <v>0</v>
      </c>
      <c r="C57" s="8">
        <v>1044286.3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1044286.3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1197300.37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1197300.37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675805.02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675805.02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802740.65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802740.65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805624.91</v>
      </c>
      <c r="H61" s="6">
        <v>0</v>
      </c>
      <c r="I61" s="6">
        <v>0</v>
      </c>
      <c r="J61" s="6">
        <v>0</v>
      </c>
      <c r="K61" s="5">
        <f t="shared" si="14"/>
        <v>805624.91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802070.43</v>
      </c>
      <c r="I62" s="6">
        <v>0</v>
      </c>
      <c r="J62" s="6">
        <v>0</v>
      </c>
      <c r="K62" s="5">
        <f t="shared" si="14"/>
        <v>802070.43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369500.92</v>
      </c>
      <c r="J64" s="6">
        <v>0</v>
      </c>
      <c r="K64" s="5">
        <f t="shared" si="14"/>
        <v>369500.92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675172.32</v>
      </c>
      <c r="J65" s="6">
        <v>0</v>
      </c>
      <c r="K65" s="5">
        <f t="shared" si="14"/>
        <v>675172.32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399348.96</v>
      </c>
      <c r="K66" s="5">
        <f t="shared" si="14"/>
        <v>399348.96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2022-01-04T17:47:01Z</dcterms:modified>
  <cp:category/>
  <cp:version/>
  <cp:contentType/>
  <cp:contentStatus/>
</cp:coreProperties>
</file>