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<sst xmlns="http://schemas.openxmlformats.org/spreadsheetml/2006/main" count="75" uniqueCount="74">
  <si>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</si>
  <si>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</si>
  <si>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</si>
  <si>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</si>
  <si>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</si>
  <si>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</si>
  <si>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</si>
  <si>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</si>
  <si>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</si>
  <si>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</si>
  <si>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</si>
  <si>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</si>
  <si>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</si>
  <si>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</si>
  <si>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</si>
  <si>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</si>
  <si>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</si>
  <si>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</si>
  <si>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</si>
  <si>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</si>
  <si>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</si>
  <si>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</si>
  <si>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</si>
  <si>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</si>
  <si>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</si>
  <si>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</si>
  <si>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</si>
  <si>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</si>
  <si>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</si>
  <si>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</si>
  <si>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</si>
  <si>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</si>
  <si>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</si>
  <si>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</si>
  <si>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</si>
  <si>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</si>
  <si>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</si>
  <si>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</si>
  <si>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</si>
  <si>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</si>
  <si>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</si>
  <si>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</si>
  <si>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</si>
  <si>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</si>
  <si>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</si>
  <si>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</si>
  <si>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</si>
  <si>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</si>
  <si>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</si>
  <si>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</si>
  <si>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</si>
  <si>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</si>
  <si>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</si>
  <si>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</si>
  <si>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</si>
  <si>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</si>
  <si>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</si>
  <si>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</si>
  <si>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</si>
  <si>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</si>
  <si>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</si>
  <si>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</si>
  <si>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</si>
  <si>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</si>
  <si>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</si>
  <si>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</si>
  <si>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</si>
  <si>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</si>
  <si>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</si>
  <si>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</si>
  <si>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</si>
  <si>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</si>
  <si>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27/12/21 - VENCIMENTO 04/01/22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</si>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</sst>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211877</v>
      </c>
      <c r="C7" s="47">
        <f t="shared" si="0"/>
        <v>171616</v>
      </c>
      <c r="D7" s="47">
        <f t="shared" si="0"/>
        <v>227757</v>
      </c>
      <c r="E7" s="47">
        <f t="shared" si="0"/>
        <v>115378</v>
      </c>
      <c r="F7" s="47">
        <f t="shared" si="0"/>
        <v>151157</v>
      </c>
      <c r="G7" s="47">
        <f t="shared" si="0"/>
        <v>157277</v>
      </c>
      <c r="H7" s="47">
        <f t="shared" si="0"/>
        <v>193321</v>
      </c>
      <c r="I7" s="47">
        <f t="shared" si="0"/>
        <v>248069</v>
      </c>
      <c r="J7" s="47">
        <f t="shared" si="0"/>
        <v>74199</v>
      </c>
      <c r="K7" s="47">
        <f t="shared" si="0"/>
        <v>1550651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16938</v>
      </c>
      <c r="C8" s="45">
        <f t="shared" si="1"/>
        <v>16472</v>
      </c>
      <c r="D8" s="45">
        <f t="shared" si="1"/>
        <v>18348</v>
      </c>
      <c r="E8" s="45">
        <f t="shared" si="1"/>
        <v>10307</v>
      </c>
      <c r="F8" s="45">
        <f t="shared" si="1"/>
        <v>12441</v>
      </c>
      <c r="G8" s="45">
        <f t="shared" si="1"/>
        <v>7635</v>
      </c>
      <c r="H8" s="45">
        <f t="shared" si="1"/>
        <v>7632</v>
      </c>
      <c r="I8" s="45">
        <f t="shared" si="1"/>
        <v>17091</v>
      </c>
      <c r="J8" s="45">
        <f t="shared" si="1"/>
        <v>2813</v>
      </c>
      <c r="K8" s="38">
        <f>SUM(B8:J8)</f>
        <v>109677</v>
      </c>
      <c r="L8"/>
      <c r="M8"/>
      <c r="N8"/>
    </row>
    <row r="9" spans="1:14" ht="16.5" customHeight="1">
      <c r="A9" s="22" t="s">
        <v>35</v>
      </c>
      <c r="B9" s="45">
        <v>16905</v>
      </c>
      <c r="C9" s="45">
        <v>16470</v>
      </c>
      <c r="D9" s="45">
        <v>18348</v>
      </c>
      <c r="E9" s="45">
        <v>10255</v>
      </c>
      <c r="F9" s="45">
        <v>12436</v>
      </c>
      <c r="G9" s="45">
        <v>7634</v>
      </c>
      <c r="H9" s="45">
        <v>7632</v>
      </c>
      <c r="I9" s="45">
        <v>17048</v>
      </c>
      <c r="J9" s="45">
        <v>2813</v>
      </c>
      <c r="K9" s="38">
        <f>SUM(B9:J9)</f>
        <v>109541</v>
      </c>
      <c r="L9"/>
      <c r="M9"/>
      <c r="N9"/>
    </row>
    <row r="10" spans="1:14" ht="16.5" customHeight="1">
      <c r="A10" s="22" t="s">
        <v>34</v>
      </c>
      <c r="B10" s="45">
        <v>33</v>
      </c>
      <c r="C10" s="45">
        <v>2</v>
      </c>
      <c r="D10" s="45">
        <v>0</v>
      </c>
      <c r="E10" s="45">
        <v>52</v>
      </c>
      <c r="F10" s="45">
        <v>5</v>
      </c>
      <c r="G10" s="45">
        <v>1</v>
      </c>
      <c r="H10" s="45">
        <v>0</v>
      </c>
      <c r="I10" s="45">
        <v>43</v>
      </c>
      <c r="J10" s="45">
        <v>0</v>
      </c>
      <c r="K10" s="38">
        <f>SUM(B10:J10)</f>
        <v>136</v>
      </c>
      <c r="L10"/>
      <c r="M10"/>
      <c r="N10"/>
    </row>
    <row r="11" spans="1:14" ht="16.5" customHeight="1">
      <c r="A11" s="44" t="s">
        <v>33</v>
      </c>
      <c r="B11" s="43">
        <v>194939</v>
      </c>
      <c r="C11" s="43">
        <v>155144</v>
      </c>
      <c r="D11" s="43">
        <v>209409</v>
      </c>
      <c r="E11" s="43">
        <v>105071</v>
      </c>
      <c r="F11" s="43">
        <v>138716</v>
      </c>
      <c r="G11" s="43">
        <v>149642</v>
      </c>
      <c r="H11" s="43">
        <v>185689</v>
      </c>
      <c r="I11" s="43">
        <v>230978</v>
      </c>
      <c r="J11" s="43">
        <v>71386</v>
      </c>
      <c r="K11" s="38">
        <f>SUM(B11:J11)</f>
        <v>1440974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1.605090314697561</v>
      </c>
      <c r="C15" s="39">
        <v>1.696035895067735</v>
      </c>
      <c r="D15" s="39">
        <v>1.368606029458228</v>
      </c>
      <c r="E15" s="39">
        <v>1.866488268189421</v>
      </c>
      <c r="F15" s="39">
        <v>1.446354883020653</v>
      </c>
      <c r="G15" s="39">
        <v>1.484456026990378</v>
      </c>
      <c r="H15" s="39">
        <v>1.374984621479845</v>
      </c>
      <c r="I15" s="39">
        <v>1.436425419070102</v>
      </c>
      <c r="J15" s="39">
        <v>1.585489657722319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1191064.7</v>
      </c>
      <c r="C17" s="36">
        <f aca="true" t="shared" si="2" ref="C17:J17">C18+C19+C20+C21+C22+C23+C24</f>
        <v>1121151.0399999998</v>
      </c>
      <c r="D17" s="36">
        <f t="shared" si="2"/>
        <v>1322105.96</v>
      </c>
      <c r="E17" s="36">
        <f t="shared" si="2"/>
        <v>801206.6599999999</v>
      </c>
      <c r="F17" s="36">
        <f t="shared" si="2"/>
        <v>857753.34</v>
      </c>
      <c r="G17" s="36">
        <f t="shared" si="2"/>
        <v>921095.24</v>
      </c>
      <c r="H17" s="36">
        <f t="shared" si="2"/>
        <v>843357.05</v>
      </c>
      <c r="I17" s="36">
        <f t="shared" si="2"/>
        <v>1152586.71</v>
      </c>
      <c r="J17" s="36">
        <f t="shared" si="2"/>
        <v>425873.39999999997</v>
      </c>
      <c r="K17" s="36">
        <f aca="true" t="shared" si="3" ref="K17:K24">SUM(B17:J17)</f>
        <v>8636194.1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721864.94</v>
      </c>
      <c r="C18" s="30">
        <f t="shared" si="4"/>
        <v>642358.69</v>
      </c>
      <c r="D18" s="30">
        <f t="shared" si="4"/>
        <v>945032.12</v>
      </c>
      <c r="E18" s="30">
        <f t="shared" si="4"/>
        <v>416237.67</v>
      </c>
      <c r="F18" s="30">
        <f t="shared" si="4"/>
        <v>577072.08</v>
      </c>
      <c r="G18" s="30">
        <f t="shared" si="4"/>
        <v>606507.3</v>
      </c>
      <c r="H18" s="30">
        <f t="shared" si="4"/>
        <v>593592.13</v>
      </c>
      <c r="I18" s="30">
        <f t="shared" si="4"/>
        <v>769410.81</v>
      </c>
      <c r="J18" s="30">
        <f t="shared" si="4"/>
        <v>260408.81</v>
      </c>
      <c r="K18" s="30">
        <f t="shared" si="3"/>
        <v>5532484.55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436793.48</v>
      </c>
      <c r="C19" s="30">
        <f t="shared" si="5"/>
        <v>447104.71</v>
      </c>
      <c r="D19" s="30">
        <f t="shared" si="5"/>
        <v>348344.54</v>
      </c>
      <c r="E19" s="30">
        <f t="shared" si="5"/>
        <v>360665.06</v>
      </c>
      <c r="F19" s="30">
        <f t="shared" si="5"/>
        <v>257578.94</v>
      </c>
      <c r="G19" s="30">
        <f t="shared" si="5"/>
        <v>293826.12</v>
      </c>
      <c r="H19" s="30">
        <f t="shared" si="5"/>
        <v>222587.92</v>
      </c>
      <c r="I19" s="30">
        <f t="shared" si="5"/>
        <v>335790.44</v>
      </c>
      <c r="J19" s="30">
        <f t="shared" si="5"/>
        <v>152466.67</v>
      </c>
      <c r="K19" s="30">
        <f t="shared" si="3"/>
        <v>2855157.88</v>
      </c>
      <c r="L19"/>
      <c r="M19"/>
      <c r="N19"/>
    </row>
    <row r="20" spans="1:14" ht="16.5" customHeight="1">
      <c r="A20" s="18" t="s">
        <v>28</v>
      </c>
      <c r="B20" s="30">
        <v>31065.05</v>
      </c>
      <c r="C20" s="30">
        <v>29005.18</v>
      </c>
      <c r="D20" s="30">
        <v>24705.61</v>
      </c>
      <c r="E20" s="30">
        <v>21621.47</v>
      </c>
      <c r="F20" s="30">
        <v>21761.09</v>
      </c>
      <c r="G20" s="30">
        <v>19420.59</v>
      </c>
      <c r="H20" s="30">
        <v>24494.54</v>
      </c>
      <c r="I20" s="30">
        <v>44703</v>
      </c>
      <c r="J20" s="30">
        <v>11656.69</v>
      </c>
      <c r="K20" s="30">
        <f t="shared" si="3"/>
        <v>228433.22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-253669.66999999998</v>
      </c>
      <c r="C27" s="30">
        <f t="shared" si="6"/>
        <v>-84066.41</v>
      </c>
      <c r="D27" s="30">
        <f t="shared" si="6"/>
        <v>-151724.27999999997</v>
      </c>
      <c r="E27" s="30">
        <f t="shared" si="6"/>
        <v>-192396.19999999998</v>
      </c>
      <c r="F27" s="30">
        <f t="shared" si="6"/>
        <v>-58666.06</v>
      </c>
      <c r="G27" s="30">
        <f t="shared" si="6"/>
        <v>-254415.22999999998</v>
      </c>
      <c r="H27" s="30">
        <f t="shared" si="6"/>
        <v>-78015.8</v>
      </c>
      <c r="I27" s="30">
        <f t="shared" si="6"/>
        <v>-143606.19</v>
      </c>
      <c r="J27" s="30">
        <f t="shared" si="6"/>
        <v>-39212.56</v>
      </c>
      <c r="K27" s="30">
        <f aca="true" t="shared" si="7" ref="K27:K35">SUM(B27:J27)</f>
        <v>-1255772.4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-248187.4</v>
      </c>
      <c r="C28" s="30">
        <f t="shared" si="8"/>
        <v>-78901.65000000001</v>
      </c>
      <c r="D28" s="30">
        <f t="shared" si="8"/>
        <v>-127142.13999999998</v>
      </c>
      <c r="E28" s="30">
        <f t="shared" si="8"/>
        <v>-188702.55</v>
      </c>
      <c r="F28" s="30">
        <f t="shared" si="8"/>
        <v>-54718.4</v>
      </c>
      <c r="G28" s="30">
        <f t="shared" si="8"/>
        <v>-250171.22999999998</v>
      </c>
      <c r="H28" s="30">
        <f t="shared" si="8"/>
        <v>-74131.64</v>
      </c>
      <c r="I28" s="30">
        <f t="shared" si="8"/>
        <v>-138293.26</v>
      </c>
      <c r="J28" s="30">
        <f t="shared" si="8"/>
        <v>-31899.94</v>
      </c>
      <c r="K28" s="30">
        <f t="shared" si="7"/>
        <v>-1192148.21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-74382</v>
      </c>
      <c r="C29" s="30">
        <f aca="true" t="shared" si="9" ref="C29:J29">-ROUND((C9)*$E$3,2)</f>
        <v>-72468</v>
      </c>
      <c r="D29" s="30">
        <f t="shared" si="9"/>
        <v>-80731.2</v>
      </c>
      <c r="E29" s="30">
        <f t="shared" si="9"/>
        <v>-45122</v>
      </c>
      <c r="F29" s="30">
        <f t="shared" si="9"/>
        <v>-54718.4</v>
      </c>
      <c r="G29" s="30">
        <f t="shared" si="9"/>
        <v>-33589.6</v>
      </c>
      <c r="H29" s="30">
        <f t="shared" si="9"/>
        <v>-33580.8</v>
      </c>
      <c r="I29" s="30">
        <f t="shared" si="9"/>
        <v>-75011.2</v>
      </c>
      <c r="J29" s="30">
        <f t="shared" si="9"/>
        <v>-12377.2</v>
      </c>
      <c r="K29" s="30">
        <f t="shared" si="7"/>
        <v>-481980.4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-61.6</v>
      </c>
      <c r="C31" s="30">
        <v>-61.6</v>
      </c>
      <c r="D31" s="30">
        <v>-92.4</v>
      </c>
      <c r="E31" s="30">
        <v>-92.4</v>
      </c>
      <c r="F31" s="26">
        <v>0</v>
      </c>
      <c r="G31" s="30">
        <v>-30.8</v>
      </c>
      <c r="H31" s="30">
        <v>-8.27</v>
      </c>
      <c r="I31" s="30">
        <v>-12.92</v>
      </c>
      <c r="J31" s="30">
        <v>-3.98</v>
      </c>
      <c r="K31" s="30">
        <f t="shared" si="7"/>
        <v>-363.97</v>
      </c>
      <c r="L31"/>
      <c r="M31"/>
      <c r="N31"/>
    </row>
    <row r="32" spans="1:14" ht="16.5" customHeight="1">
      <c r="A32" s="25" t="s">
        <v>21</v>
      </c>
      <c r="B32" s="30">
        <v>-173743.8</v>
      </c>
      <c r="C32" s="30">
        <v>-6372.05</v>
      </c>
      <c r="D32" s="30">
        <v>-46318.54</v>
      </c>
      <c r="E32" s="30">
        <v>-143488.15</v>
      </c>
      <c r="F32" s="26">
        <v>0</v>
      </c>
      <c r="G32" s="30">
        <v>-216550.83</v>
      </c>
      <c r="H32" s="30">
        <v>-40542.57</v>
      </c>
      <c r="I32" s="30">
        <v>-63269.14</v>
      </c>
      <c r="J32" s="30">
        <v>-19518.76</v>
      </c>
      <c r="K32" s="30">
        <f t="shared" si="7"/>
        <v>-709803.84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-5482.2699999999995</v>
      </c>
      <c r="C33" s="27">
        <f aca="true" t="shared" si="10" ref="C33:J33">SUM(C34:C44)</f>
        <v>-5164.759999999999</v>
      </c>
      <c r="D33" s="27">
        <f t="shared" si="10"/>
        <v>-24582.14</v>
      </c>
      <c r="E33" s="27">
        <f t="shared" si="10"/>
        <v>-3693.65</v>
      </c>
      <c r="F33" s="27">
        <f t="shared" si="10"/>
        <v>-3947.66</v>
      </c>
      <c r="G33" s="27">
        <f t="shared" si="10"/>
        <v>-4244</v>
      </c>
      <c r="H33" s="27">
        <f t="shared" si="10"/>
        <v>-3884.16</v>
      </c>
      <c r="I33" s="27">
        <f t="shared" si="10"/>
        <v>-5312.93</v>
      </c>
      <c r="J33" s="27">
        <f t="shared" si="10"/>
        <v>-7312.620000000001</v>
      </c>
      <c r="K33" s="30">
        <f t="shared" si="7"/>
        <v>-63624.19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-6684.36</v>
      </c>
      <c r="C43" s="27">
        <v>-6297.23</v>
      </c>
      <c r="D43" s="27">
        <v>-7419.9</v>
      </c>
      <c r="E43" s="27">
        <v>-4503.55</v>
      </c>
      <c r="F43" s="27">
        <v>-4813.25</v>
      </c>
      <c r="G43" s="27">
        <v>-5174.57</v>
      </c>
      <c r="H43" s="27">
        <v>-4735.83</v>
      </c>
      <c r="I43" s="27">
        <v>-6477.89</v>
      </c>
      <c r="J43" s="27">
        <v>-2387.27</v>
      </c>
      <c r="K43" s="27">
        <f>SUM(B43:J43)</f>
        <v>-48493.85</v>
      </c>
      <c r="L43" s="24"/>
      <c r="M43"/>
      <c r="N43"/>
    </row>
    <row r="44" spans="1:14" s="23" customFormat="1" ht="16.5" customHeight="1">
      <c r="A44" s="25" t="s">
        <v>73</v>
      </c>
      <c r="B44" s="27">
        <v>1202.09</v>
      </c>
      <c r="C44" s="27">
        <v>1132.47</v>
      </c>
      <c r="D44" s="27">
        <v>1334.36</v>
      </c>
      <c r="E44" s="27">
        <v>809.9</v>
      </c>
      <c r="F44" s="27">
        <v>865.59</v>
      </c>
      <c r="G44" s="27">
        <v>930.57</v>
      </c>
      <c r="H44" s="27">
        <v>851.67</v>
      </c>
      <c r="I44" s="27">
        <v>1164.96</v>
      </c>
      <c r="J44" s="27">
        <v>429.32</v>
      </c>
      <c r="K44" s="27">
        <f>SUM(B44:J44)</f>
        <v>8720.93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937395.03</v>
      </c>
      <c r="C48" s="27">
        <f aca="true" t="shared" si="11" ref="C48:J48">IF(C17+C27+C49&lt;0,0,C17+C27+C49)</f>
        <v>1037084.6299999998</v>
      </c>
      <c r="D48" s="27">
        <f t="shared" si="11"/>
        <v>1170381.68</v>
      </c>
      <c r="E48" s="27">
        <f t="shared" si="11"/>
        <v>608810.46</v>
      </c>
      <c r="F48" s="27">
        <f t="shared" si="11"/>
        <v>799087.28</v>
      </c>
      <c r="G48" s="27">
        <f t="shared" si="11"/>
        <v>666680.01</v>
      </c>
      <c r="H48" s="27">
        <f t="shared" si="11"/>
        <v>765341.25</v>
      </c>
      <c r="I48" s="27">
        <f t="shared" si="11"/>
        <v>1008980.52</v>
      </c>
      <c r="J48" s="27">
        <f t="shared" si="11"/>
        <v>386660.83999999997</v>
      </c>
      <c r="K48" s="20">
        <f>SUM(B48:J48)</f>
        <v>7380421.699999999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937395.04</v>
      </c>
      <c r="C54" s="10">
        <f t="shared" si="13"/>
        <v>1037084.62</v>
      </c>
      <c r="D54" s="10">
        <f t="shared" si="13"/>
        <v>1170381.68</v>
      </c>
      <c r="E54" s="10">
        <f t="shared" si="13"/>
        <v>608810.46</v>
      </c>
      <c r="F54" s="10">
        <f t="shared" si="13"/>
        <v>799087.28</v>
      </c>
      <c r="G54" s="10">
        <f t="shared" si="13"/>
        <v>666680</v>
      </c>
      <c r="H54" s="10">
        <f t="shared" si="13"/>
        <v>765341.25</v>
      </c>
      <c r="I54" s="10">
        <f>SUM(I55:I67)</f>
        <v>1008980.52</v>
      </c>
      <c r="J54" s="10">
        <f t="shared" si="13"/>
        <v>386660.83</v>
      </c>
      <c r="K54" s="5">
        <f>SUM(K55:K67)</f>
        <v>7380421.680000001</v>
      </c>
      <c r="L54" s="9"/>
    </row>
    <row r="55" spans="1:11" ht="16.5" customHeight="1">
      <c r="A55" s="7" t="s">
        <v>60</v>
      </c>
      <c r="B55" s="8">
        <v>819095.79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819095.79</v>
      </c>
    </row>
    <row r="56" spans="1:11" ht="16.5" customHeight="1">
      <c r="A56" s="7" t="s">
        <v>61</v>
      </c>
      <c r="B56" s="8">
        <v>118299.25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118299.25</v>
      </c>
    </row>
    <row r="57" spans="1:11" ht="16.5" customHeight="1">
      <c r="A57" s="7" t="s">
        <v>4</v>
      </c>
      <c r="B57" s="6">
        <v>0</v>
      </c>
      <c r="C57" s="8">
        <v>1037084.62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1037084.62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1170381.68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1170381.68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608810.46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608810.46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799087.28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799087.28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666680</v>
      </c>
      <c r="H61" s="6">
        <v>0</v>
      </c>
      <c r="I61" s="6">
        <v>0</v>
      </c>
      <c r="J61" s="6">
        <v>0</v>
      </c>
      <c r="K61" s="5">
        <f t="shared" si="14"/>
        <v>666680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765341.25</v>
      </c>
      <c r="I62" s="6">
        <v>0</v>
      </c>
      <c r="J62" s="6">
        <v>0</v>
      </c>
      <c r="K62" s="5">
        <f t="shared" si="14"/>
        <v>765341.25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380183.86</v>
      </c>
      <c r="J64" s="6">
        <v>0</v>
      </c>
      <c r="K64" s="5">
        <f t="shared" si="14"/>
        <v>380183.86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628796.66</v>
      </c>
      <c r="J65" s="6">
        <v>0</v>
      </c>
      <c r="K65" s="5">
        <f t="shared" si="14"/>
        <v>628796.66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8">
        <v>386660.83</v>
      </c>
      <c r="K66" s="5">
        <f t="shared" si="14"/>
        <v>386660.83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2022-01-04T17:41:43Z</dcterms:modified>
  <cp:category/>
  <cp:version/>
  <cp:contentType/>
  <cp:contentStatus/>
</cp:coreProperties>
</file>