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<sst xmlns="http://schemas.openxmlformats.org/spreadsheetml/2006/main" count="75" uniqueCount="74">
  <si>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</si>
  <si>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</si>
  <si>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</si>
  <si>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</si>
  <si>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</si>
  <si>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</si>
  <si>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</si>
  <si>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</si>
  <si>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</si>
  <si>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</si>
  <si>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</si>
  <si>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</si>
  <si>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</si>
  <si>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</si>
  <si>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</si>
  <si>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</si>
  <si>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</si>
  <si>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</si>
  <si>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</si>
  <si>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</si>
  <si>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</si>
  <si>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</si>
  <si>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</si>
  <si>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</si>
  <si>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</si>
  <si>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</si>
  <si>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</si>
  <si>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</si>
  <si>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</si>
  <si>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</si>
  <si>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</si>
  <si>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</si>
  <si>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</si>
  <si>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</si>
  <si>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</si>
  <si>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</si>
  <si>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</si>
  <si>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</si>
  <si>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</si>
  <si>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</si>
  <si>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</si>
  <si>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</si>
  <si>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</si>
  <si>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</si>
  <si>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</si>
  <si>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</si>
  <si>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</si>
  <si>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</si>
  <si>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</si>
  <si>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</si>
  <si>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</si>
  <si>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</si>
  <si>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</si>
  <si>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</si>
  <si>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</si>
  <si>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</si>
  <si>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</si>
  <si>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</si>
  <si>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</si>
  <si>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</si>
  <si>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</si>
  <si>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</si>
  <si>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</si>
  <si>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</si>
  <si>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</si>
  <si>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</si>
  <si>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</si>
  <si>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</si>
  <si>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</si>
  <si>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</si>
  <si>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</si>
  <si>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</si>
  <si>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26/12/21 - VENCIMENTO 03/01/22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</si>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</sst>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74218</v>
      </c>
      <c r="C7" s="47">
        <f t="shared" si="0"/>
        <v>50812</v>
      </c>
      <c r="D7" s="47">
        <f t="shared" si="0"/>
        <v>78010</v>
      </c>
      <c r="E7" s="47">
        <f t="shared" si="0"/>
        <v>37173</v>
      </c>
      <c r="F7" s="47">
        <f t="shared" si="0"/>
        <v>66032</v>
      </c>
      <c r="G7" s="47">
        <f t="shared" si="0"/>
        <v>63333</v>
      </c>
      <c r="H7" s="47">
        <f t="shared" si="0"/>
        <v>79009</v>
      </c>
      <c r="I7" s="47">
        <f t="shared" si="0"/>
        <v>100113</v>
      </c>
      <c r="J7" s="47">
        <f t="shared" si="0"/>
        <v>22451</v>
      </c>
      <c r="K7" s="47">
        <f t="shared" si="0"/>
        <v>571151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7817</v>
      </c>
      <c r="C8" s="45">
        <f t="shared" si="1"/>
        <v>6841</v>
      </c>
      <c r="D8" s="45">
        <f t="shared" si="1"/>
        <v>8645</v>
      </c>
      <c r="E8" s="45">
        <f t="shared" si="1"/>
        <v>4444</v>
      </c>
      <c r="F8" s="45">
        <f t="shared" si="1"/>
        <v>7625</v>
      </c>
      <c r="G8" s="45">
        <f t="shared" si="1"/>
        <v>4856</v>
      </c>
      <c r="H8" s="45">
        <f t="shared" si="1"/>
        <v>4731</v>
      </c>
      <c r="I8" s="45">
        <f t="shared" si="1"/>
        <v>9466</v>
      </c>
      <c r="J8" s="45">
        <f t="shared" si="1"/>
        <v>1377</v>
      </c>
      <c r="K8" s="38">
        <f>SUM(B8:J8)</f>
        <v>55802</v>
      </c>
      <c r="L8"/>
      <c r="M8"/>
      <c r="N8"/>
    </row>
    <row r="9" spans="1:14" ht="16.5" customHeight="1">
      <c r="A9" s="22" t="s">
        <v>35</v>
      </c>
      <c r="B9" s="45">
        <v>7811</v>
      </c>
      <c r="C9" s="45">
        <v>6839</v>
      </c>
      <c r="D9" s="45">
        <v>8643</v>
      </c>
      <c r="E9" s="45">
        <v>4422</v>
      </c>
      <c r="F9" s="45">
        <v>7619</v>
      </c>
      <c r="G9" s="45">
        <v>4854</v>
      </c>
      <c r="H9" s="45">
        <v>4731</v>
      </c>
      <c r="I9" s="45">
        <v>9446</v>
      </c>
      <c r="J9" s="45">
        <v>1377</v>
      </c>
      <c r="K9" s="38">
        <f>SUM(B9:J9)</f>
        <v>55742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2</v>
      </c>
      <c r="D10" s="45">
        <v>2</v>
      </c>
      <c r="E10" s="45">
        <v>22</v>
      </c>
      <c r="F10" s="45">
        <v>6</v>
      </c>
      <c r="G10" s="45">
        <v>2</v>
      </c>
      <c r="H10" s="45">
        <v>0</v>
      </c>
      <c r="I10" s="45">
        <v>20</v>
      </c>
      <c r="J10" s="45">
        <v>0</v>
      </c>
      <c r="K10" s="38">
        <f>SUM(B10:J10)</f>
        <v>60</v>
      </c>
      <c r="L10"/>
      <c r="M10"/>
      <c r="N10"/>
    </row>
    <row r="11" spans="1:14" ht="16.5" customHeight="1">
      <c r="A11" s="44" t="s">
        <v>33</v>
      </c>
      <c r="B11" s="43">
        <v>66401</v>
      </c>
      <c r="C11" s="43">
        <v>43971</v>
      </c>
      <c r="D11" s="43">
        <v>69365</v>
      </c>
      <c r="E11" s="43">
        <v>32729</v>
      </c>
      <c r="F11" s="43">
        <v>58407</v>
      </c>
      <c r="G11" s="43">
        <v>58477</v>
      </c>
      <c r="H11" s="43">
        <v>74278</v>
      </c>
      <c r="I11" s="43">
        <v>90647</v>
      </c>
      <c r="J11" s="43">
        <v>21074</v>
      </c>
      <c r="K11" s="38">
        <f>SUM(B11:J11)</f>
        <v>515349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2.062768738320161</v>
      </c>
      <c r="C15" s="39">
        <v>2.504362041600923</v>
      </c>
      <c r="D15" s="39">
        <v>1.719969473469042</v>
      </c>
      <c r="E15" s="39">
        <v>2.206878479944378</v>
      </c>
      <c r="F15" s="39">
        <v>1.821780513976047</v>
      </c>
      <c r="G15" s="39">
        <v>1.875990867355966</v>
      </c>
      <c r="H15" s="39">
        <v>1.709289075771644</v>
      </c>
      <c r="I15" s="39">
        <v>1.922540131957396</v>
      </c>
      <c r="J15" s="39">
        <v>2.305766692763832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536388.09</v>
      </c>
      <c r="C17" s="36">
        <f aca="true" t="shared" si="2" ref="C17:J17">C18+C19+C20+C21+C22+C23+C24</f>
        <v>496108.57000000007</v>
      </c>
      <c r="D17" s="36">
        <f t="shared" si="2"/>
        <v>573494.53</v>
      </c>
      <c r="E17" s="36">
        <f t="shared" si="2"/>
        <v>308921.62</v>
      </c>
      <c r="F17" s="36">
        <f t="shared" si="2"/>
        <v>472061.7</v>
      </c>
      <c r="G17" s="36">
        <f t="shared" si="2"/>
        <v>467494.44999999995</v>
      </c>
      <c r="H17" s="36">
        <f t="shared" si="2"/>
        <v>432573.41000000003</v>
      </c>
      <c r="I17" s="36">
        <f t="shared" si="2"/>
        <v>621423.5199999999</v>
      </c>
      <c r="J17" s="36">
        <f t="shared" si="2"/>
        <v>188818.56</v>
      </c>
      <c r="K17" s="36">
        <f aca="true" t="shared" si="3" ref="K17:K24">SUM(B17:J17)</f>
        <v>4097284.45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252860.73</v>
      </c>
      <c r="C18" s="30">
        <f t="shared" si="4"/>
        <v>190189.32</v>
      </c>
      <c r="D18" s="30">
        <f t="shared" si="4"/>
        <v>323686.89</v>
      </c>
      <c r="E18" s="30">
        <f t="shared" si="4"/>
        <v>134105.31</v>
      </c>
      <c r="F18" s="30">
        <f t="shared" si="4"/>
        <v>252090.37</v>
      </c>
      <c r="G18" s="30">
        <f t="shared" si="4"/>
        <v>244231.05</v>
      </c>
      <c r="H18" s="30">
        <f t="shared" si="4"/>
        <v>242597.13</v>
      </c>
      <c r="I18" s="30">
        <f t="shared" si="4"/>
        <v>310510.48</v>
      </c>
      <c r="J18" s="30">
        <f t="shared" si="4"/>
        <v>78794.03</v>
      </c>
      <c r="K18" s="30">
        <f t="shared" si="3"/>
        <v>2029065.3100000003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268732.48</v>
      </c>
      <c r="C19" s="30">
        <f t="shared" si="5"/>
        <v>286113.59</v>
      </c>
      <c r="D19" s="30">
        <f t="shared" si="5"/>
        <v>233044.68</v>
      </c>
      <c r="E19" s="30">
        <f t="shared" si="5"/>
        <v>161848.81</v>
      </c>
      <c r="F19" s="30">
        <f t="shared" si="5"/>
        <v>207162.95</v>
      </c>
      <c r="G19" s="30">
        <f t="shared" si="5"/>
        <v>213944.17</v>
      </c>
      <c r="H19" s="30">
        <f t="shared" si="5"/>
        <v>172071.49</v>
      </c>
      <c r="I19" s="30">
        <f t="shared" si="5"/>
        <v>286458.38</v>
      </c>
      <c r="J19" s="30">
        <f t="shared" si="5"/>
        <v>102886.62</v>
      </c>
      <c r="K19" s="30">
        <f t="shared" si="3"/>
        <v>1932263.17</v>
      </c>
      <c r="L19"/>
      <c r="M19"/>
      <c r="N19"/>
    </row>
    <row r="20" spans="1:14" ht="16.5" customHeight="1">
      <c r="A20" s="18" t="s">
        <v>28</v>
      </c>
      <c r="B20" s="30">
        <v>13453.65</v>
      </c>
      <c r="C20" s="30">
        <v>17123.2</v>
      </c>
      <c r="D20" s="30">
        <v>12739.27</v>
      </c>
      <c r="E20" s="30">
        <v>10285.04</v>
      </c>
      <c r="F20" s="30">
        <v>11467.15</v>
      </c>
      <c r="G20" s="30">
        <v>7978</v>
      </c>
      <c r="H20" s="30">
        <v>15222.33</v>
      </c>
      <c r="I20" s="30">
        <v>21772.2</v>
      </c>
      <c r="J20" s="30">
        <v>5796.68</v>
      </c>
      <c r="K20" s="30">
        <f t="shared" si="3"/>
        <v>115837.51999999999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-39512</v>
      </c>
      <c r="C27" s="30">
        <f t="shared" si="6"/>
        <v>-34854.2</v>
      </c>
      <c r="D27" s="30">
        <f t="shared" si="6"/>
        <v>-62029.23999999999</v>
      </c>
      <c r="E27" s="30">
        <f t="shared" si="6"/>
        <v>-22420.19</v>
      </c>
      <c r="F27" s="30">
        <f t="shared" si="6"/>
        <v>-38053.35</v>
      </c>
      <c r="G27" s="30">
        <f t="shared" si="6"/>
        <v>-25845.019999999997</v>
      </c>
      <c r="H27" s="30">
        <f t="shared" si="6"/>
        <v>-24965.14</v>
      </c>
      <c r="I27" s="30">
        <f t="shared" si="6"/>
        <v>-47520.94</v>
      </c>
      <c r="J27" s="30">
        <f t="shared" si="6"/>
        <v>-13223.25</v>
      </c>
      <c r="K27" s="30">
        <f aca="true" t="shared" si="7" ref="K27:K35">SUM(B27:J27)</f>
        <v>-308423.33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-34368.4</v>
      </c>
      <c r="C28" s="30">
        <f t="shared" si="8"/>
        <v>-30091.6</v>
      </c>
      <c r="D28" s="30">
        <f t="shared" si="8"/>
        <v>-38029.2</v>
      </c>
      <c r="E28" s="30">
        <f t="shared" si="8"/>
        <v>-19456.8</v>
      </c>
      <c r="F28" s="30">
        <f t="shared" si="8"/>
        <v>-33523.6</v>
      </c>
      <c r="G28" s="30">
        <f t="shared" si="8"/>
        <v>-21357.6</v>
      </c>
      <c r="H28" s="30">
        <f t="shared" si="8"/>
        <v>-20816.4</v>
      </c>
      <c r="I28" s="30">
        <f t="shared" si="8"/>
        <v>-41562.4</v>
      </c>
      <c r="J28" s="30">
        <f t="shared" si="8"/>
        <v>-6058.8</v>
      </c>
      <c r="K28" s="30">
        <f t="shared" si="7"/>
        <v>-245264.8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-34368.4</v>
      </c>
      <c r="C29" s="30">
        <f aca="true" t="shared" si="9" ref="C29:J29">-ROUND((C9)*$E$3,2)</f>
        <v>-30091.6</v>
      </c>
      <c r="D29" s="30">
        <f t="shared" si="9"/>
        <v>-38029.2</v>
      </c>
      <c r="E29" s="30">
        <f t="shared" si="9"/>
        <v>-19456.8</v>
      </c>
      <c r="F29" s="30">
        <f t="shared" si="9"/>
        <v>-33523.6</v>
      </c>
      <c r="G29" s="30">
        <f t="shared" si="9"/>
        <v>-21357.6</v>
      </c>
      <c r="H29" s="30">
        <f t="shared" si="9"/>
        <v>-20816.4</v>
      </c>
      <c r="I29" s="30">
        <f t="shared" si="9"/>
        <v>-41562.4</v>
      </c>
      <c r="J29" s="30">
        <f t="shared" si="9"/>
        <v>-6058.8</v>
      </c>
      <c r="K29" s="30">
        <f t="shared" si="7"/>
        <v>-245264.8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-5143.6</v>
      </c>
      <c r="C33" s="27">
        <f aca="true" t="shared" si="10" ref="C33:J33">SUM(C34:C44)</f>
        <v>-4762.6</v>
      </c>
      <c r="D33" s="27">
        <f t="shared" si="10"/>
        <v>-24000.039999999997</v>
      </c>
      <c r="E33" s="27">
        <f t="shared" si="10"/>
        <v>-2963.3900000000003</v>
      </c>
      <c r="F33" s="27">
        <f t="shared" si="10"/>
        <v>-4529.75</v>
      </c>
      <c r="G33" s="27">
        <f t="shared" si="10"/>
        <v>-4487.42</v>
      </c>
      <c r="H33" s="27">
        <f t="shared" si="10"/>
        <v>-4148.74</v>
      </c>
      <c r="I33" s="27">
        <f t="shared" si="10"/>
        <v>-5958.54</v>
      </c>
      <c r="J33" s="27">
        <f t="shared" si="10"/>
        <v>-7164.450000000001</v>
      </c>
      <c r="K33" s="30">
        <f t="shared" si="7"/>
        <v>-63158.53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-6271.43</v>
      </c>
      <c r="C43" s="27">
        <v>-5806.88</v>
      </c>
      <c r="D43" s="27">
        <v>-6710.17</v>
      </c>
      <c r="E43" s="27">
        <v>-3613.17</v>
      </c>
      <c r="F43" s="27">
        <v>-5522.98</v>
      </c>
      <c r="G43" s="27">
        <v>-5471.37</v>
      </c>
      <c r="H43" s="27">
        <v>-5058.43</v>
      </c>
      <c r="I43" s="27">
        <v>-7265.05</v>
      </c>
      <c r="J43" s="27">
        <v>-2206.61</v>
      </c>
      <c r="K43" s="27">
        <f>SUM(B43:J43)</f>
        <v>-47926.090000000004</v>
      </c>
      <c r="L43" s="24"/>
      <c r="M43"/>
      <c r="N43"/>
    </row>
    <row r="44" spans="1:14" s="23" customFormat="1" ht="16.5" customHeight="1">
      <c r="A44" s="25" t="s">
        <v>73</v>
      </c>
      <c r="B44" s="27">
        <v>1127.83</v>
      </c>
      <c r="C44" s="27">
        <v>1044.28</v>
      </c>
      <c r="D44" s="27">
        <v>1206.73</v>
      </c>
      <c r="E44" s="27">
        <v>649.78</v>
      </c>
      <c r="F44" s="27">
        <v>993.23</v>
      </c>
      <c r="G44" s="27">
        <v>983.95</v>
      </c>
      <c r="H44" s="27">
        <v>909.69</v>
      </c>
      <c r="I44" s="27">
        <v>1306.51</v>
      </c>
      <c r="J44" s="27">
        <v>396.83</v>
      </c>
      <c r="K44" s="27">
        <f>SUM(B44:J44)</f>
        <v>8618.83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496876.08999999997</v>
      </c>
      <c r="C48" s="27">
        <f aca="true" t="shared" si="11" ref="C48:J48">IF(C17+C27+C49&lt;0,0,C17+C27+C49)</f>
        <v>461254.37000000005</v>
      </c>
      <c r="D48" s="27">
        <f t="shared" si="11"/>
        <v>511465.29000000004</v>
      </c>
      <c r="E48" s="27">
        <f t="shared" si="11"/>
        <v>286501.43</v>
      </c>
      <c r="F48" s="27">
        <f t="shared" si="11"/>
        <v>434008.35000000003</v>
      </c>
      <c r="G48" s="27">
        <f t="shared" si="11"/>
        <v>441649.42999999993</v>
      </c>
      <c r="H48" s="27">
        <f t="shared" si="11"/>
        <v>407608.27</v>
      </c>
      <c r="I48" s="27">
        <f t="shared" si="11"/>
        <v>573902.5799999998</v>
      </c>
      <c r="J48" s="27">
        <f t="shared" si="11"/>
        <v>175595.31</v>
      </c>
      <c r="K48" s="20">
        <f>SUM(B48:J48)</f>
        <v>3788861.1199999996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496876.08</v>
      </c>
      <c r="C54" s="10">
        <f t="shared" si="13"/>
        <v>461254.36</v>
      </c>
      <c r="D54" s="10">
        <f t="shared" si="13"/>
        <v>511465.29</v>
      </c>
      <c r="E54" s="10">
        <f t="shared" si="13"/>
        <v>286501.45</v>
      </c>
      <c r="F54" s="10">
        <f t="shared" si="13"/>
        <v>434008.35</v>
      </c>
      <c r="G54" s="10">
        <f t="shared" si="13"/>
        <v>441649.43</v>
      </c>
      <c r="H54" s="10">
        <f t="shared" si="13"/>
        <v>407608.28</v>
      </c>
      <c r="I54" s="10">
        <f>SUM(I55:I67)</f>
        <v>573902.58</v>
      </c>
      <c r="J54" s="10">
        <f t="shared" si="13"/>
        <v>175595.31</v>
      </c>
      <c r="K54" s="5">
        <f>SUM(K55:K67)</f>
        <v>3788861.1300000004</v>
      </c>
      <c r="L54" s="9"/>
    </row>
    <row r="55" spans="1:11" ht="16.5" customHeight="1">
      <c r="A55" s="7" t="s">
        <v>60</v>
      </c>
      <c r="B55" s="8">
        <v>433574.07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433574.07</v>
      </c>
    </row>
    <row r="56" spans="1:11" ht="16.5" customHeight="1">
      <c r="A56" s="7" t="s">
        <v>61</v>
      </c>
      <c r="B56" s="8">
        <v>63302.01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63302.01</v>
      </c>
    </row>
    <row r="57" spans="1:11" ht="16.5" customHeight="1">
      <c r="A57" s="7" t="s">
        <v>4</v>
      </c>
      <c r="B57" s="6">
        <v>0</v>
      </c>
      <c r="C57" s="8">
        <v>461254.36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461254.36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511465.29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511465.29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286501.45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286501.45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434008.35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434008.35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441649.43</v>
      </c>
      <c r="H61" s="6">
        <v>0</v>
      </c>
      <c r="I61" s="6">
        <v>0</v>
      </c>
      <c r="J61" s="6">
        <v>0</v>
      </c>
      <c r="K61" s="5">
        <f t="shared" si="14"/>
        <v>441649.43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407608.28</v>
      </c>
      <c r="I62" s="6">
        <v>0</v>
      </c>
      <c r="J62" s="6">
        <v>0</v>
      </c>
      <c r="K62" s="5">
        <f t="shared" si="14"/>
        <v>407608.28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187264.41</v>
      </c>
      <c r="J64" s="6">
        <v>0</v>
      </c>
      <c r="K64" s="5">
        <f t="shared" si="14"/>
        <v>187264.41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386638.17</v>
      </c>
      <c r="J65" s="6">
        <v>0</v>
      </c>
      <c r="K65" s="5">
        <f t="shared" si="14"/>
        <v>386638.17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175595.31</v>
      </c>
      <c r="K66" s="5">
        <f t="shared" si="14"/>
        <v>175595.31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2021-12-30T17:57:59Z</dcterms:modified>
  <cp:category/>
  <cp:version/>
  <cp:contentType/>
  <cp:contentStatus/>
</cp:coreProperties>
</file>