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'!$A$1:$K$67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<sst xmlns="http://schemas.openxmlformats.org/spreadsheetml/2006/main" count="75" uniqueCount="74">
  <si>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</si>
  <si>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</si>
  <si>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</si>
  <si>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</si>
  <si>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</si>
  <si>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</si>
  <si>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</si>
  <si>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</si>
  <si>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</si>
  <si>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</si>
  <si>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</si>
  <si>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</si>
  <si>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</si>
  <si>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</si>
  <si>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</si>
  <si>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</si>
  <si>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</si>
  <si>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</si>
  <si>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</si>
  <si>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</si>
  <si>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</si>
  <si>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</si>
  <si>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</si>
  <si>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</si>
  <si>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</si>
  <si>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</si>
  <si>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</si>
  <si>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</si>
  <si>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</si>
  <si>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</si>
  <si>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</si>
  <si>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</si>
  <si>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</si>
  <si>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</si>
  <si>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</si>
  <si>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</si>
  <si>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</si>
  <si>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</si>
  <si>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</si>
  <si>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</si>
  <si>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</si>
  <si>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</si>
  <si>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</si>
  <si>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</si>
  <si>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</si>
  <si>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</si>
  <si>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</si>
  <si>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</si>
  <si>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</si>
  <si>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</si>
  <si>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</si>
  <si>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</si>
  <si>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</si>
  <si>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</si>
  <si>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</si>
  <si>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</si>
  <si>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</si>
  <si>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</si>
  <si>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</si>
  <si>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</si>
  <si>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</si>
  <si>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</si>
  <si>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</si>
  <si>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</si>
  <si>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</si>
  <si>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</si>
  <si>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</si>
  <si>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</si>
  <si>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</si>
  <si>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</si>
  <si>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</si>
  <si>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</si>
  <si>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25/12/21 - VENCIMENTO 03/01/22</t>
  </si>
  <si>
    <t>5.2.11. Amortização dos Investimentos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</si>
</sst>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45606</v>
      </c>
      <c r="C7" s="47">
        <f t="shared" si="0"/>
        <v>34320</v>
      </c>
      <c r="D7" s="47">
        <f t="shared" si="0"/>
        <v>52584</v>
      </c>
      <c r="E7" s="47">
        <f t="shared" si="0"/>
        <v>24986</v>
      </c>
      <c r="F7" s="47">
        <f t="shared" si="0"/>
        <v>41551</v>
      </c>
      <c r="G7" s="47">
        <f t="shared" si="0"/>
        <v>45293</v>
      </c>
      <c r="H7" s="47">
        <f t="shared" si="0"/>
        <v>53754</v>
      </c>
      <c r="I7" s="47">
        <f t="shared" si="0"/>
        <v>61003</v>
      </c>
      <c r="J7" s="47">
        <f t="shared" si="0"/>
        <v>14590</v>
      </c>
      <c r="K7" s="47">
        <f t="shared" si="0"/>
        <v>373687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5589</v>
      </c>
      <c r="C8" s="45">
        <f t="shared" si="1"/>
        <v>5404</v>
      </c>
      <c r="D8" s="45">
        <f t="shared" si="1"/>
        <v>7034</v>
      </c>
      <c r="E8" s="45">
        <f t="shared" si="1"/>
        <v>3525</v>
      </c>
      <c r="F8" s="45">
        <f t="shared" si="1"/>
        <v>5032</v>
      </c>
      <c r="G8" s="45">
        <f t="shared" si="1"/>
        <v>3796</v>
      </c>
      <c r="H8" s="45">
        <f t="shared" si="1"/>
        <v>3951</v>
      </c>
      <c r="I8" s="45">
        <f t="shared" si="1"/>
        <v>6316</v>
      </c>
      <c r="J8" s="45">
        <f t="shared" si="1"/>
        <v>861</v>
      </c>
      <c r="K8" s="38">
        <f>SUM(B8:J8)</f>
        <v>41508</v>
      </c>
      <c r="L8"/>
      <c r="M8"/>
      <c r="N8"/>
    </row>
    <row r="9" spans="1:14" ht="16.5" customHeight="1">
      <c r="A9" s="22" t="s">
        <v>35</v>
      </c>
      <c r="B9" s="45">
        <v>5588</v>
      </c>
      <c r="C9" s="45">
        <v>5404</v>
      </c>
      <c r="D9" s="45">
        <v>7032</v>
      </c>
      <c r="E9" s="45">
        <v>3517</v>
      </c>
      <c r="F9" s="45">
        <v>5028</v>
      </c>
      <c r="G9" s="45">
        <v>3796</v>
      </c>
      <c r="H9" s="45">
        <v>3951</v>
      </c>
      <c r="I9" s="45">
        <v>6309</v>
      </c>
      <c r="J9" s="45">
        <v>861</v>
      </c>
      <c r="K9" s="38">
        <f>SUM(B9:J9)</f>
        <v>41486</v>
      </c>
      <c r="L9"/>
      <c r="M9"/>
      <c r="N9"/>
    </row>
    <row r="10" spans="1:14" ht="16.5" customHeight="1">
      <c r="A10" s="22" t="s">
        <v>34</v>
      </c>
      <c r="B10" s="45">
        <v>1</v>
      </c>
      <c r="C10" s="45">
        <v>0</v>
      </c>
      <c r="D10" s="45">
        <v>2</v>
      </c>
      <c r="E10" s="45">
        <v>8</v>
      </c>
      <c r="F10" s="45">
        <v>4</v>
      </c>
      <c r="G10" s="45">
        <v>0</v>
      </c>
      <c r="H10" s="45">
        <v>0</v>
      </c>
      <c r="I10" s="45">
        <v>7</v>
      </c>
      <c r="J10" s="45">
        <v>0</v>
      </c>
      <c r="K10" s="38">
        <f>SUM(B10:J10)</f>
        <v>22</v>
      </c>
      <c r="L10"/>
      <c r="M10"/>
      <c r="N10"/>
    </row>
    <row r="11" spans="1:14" ht="16.5" customHeight="1">
      <c r="A11" s="44" t="s">
        <v>33</v>
      </c>
      <c r="B11" s="43">
        <v>40017</v>
      </c>
      <c r="C11" s="43">
        <v>28916</v>
      </c>
      <c r="D11" s="43">
        <v>45550</v>
      </c>
      <c r="E11" s="43">
        <v>21461</v>
      </c>
      <c r="F11" s="43">
        <v>36519</v>
      </c>
      <c r="G11" s="43">
        <v>41497</v>
      </c>
      <c r="H11" s="43">
        <v>49803</v>
      </c>
      <c r="I11" s="43">
        <v>54687</v>
      </c>
      <c r="J11" s="43">
        <v>13729</v>
      </c>
      <c r="K11" s="38">
        <f>SUM(B11:J11)</f>
        <v>332179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3.407</v>
      </c>
      <c r="C13" s="42">
        <v>3.743</v>
      </c>
      <c r="D13" s="42">
        <v>4.1493</v>
      </c>
      <c r="E13" s="42">
        <v>3.6076</v>
      </c>
      <c r="F13" s="42">
        <v>3.8177</v>
      </c>
      <c r="G13" s="42">
        <v>3.8563</v>
      </c>
      <c r="H13" s="42">
        <v>3.0705</v>
      </c>
      <c r="I13" s="42">
        <v>3.1016</v>
      </c>
      <c r="J13" s="42">
        <v>3.5096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2.055643409163718</v>
      </c>
      <c r="C15" s="39">
        <v>2.472254733532651</v>
      </c>
      <c r="D15" s="39">
        <v>1.708690989386856</v>
      </c>
      <c r="E15" s="39">
        <v>2.326889976376974</v>
      </c>
      <c r="F15" s="39">
        <v>1.81745326922014</v>
      </c>
      <c r="G15" s="39">
        <v>1.942251025998966</v>
      </c>
      <c r="H15" s="39">
        <v>1.705368678432647</v>
      </c>
      <c r="I15" s="39">
        <v>1.925954895406004</v>
      </c>
      <c r="J15" s="39">
        <v>2.316959730944864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333796.61</v>
      </c>
      <c r="C17" s="36">
        <f aca="true" t="shared" si="2" ref="C17:J17">C18+C19+C20+C21+C22+C23+C24</f>
        <v>337067.75</v>
      </c>
      <c r="D17" s="36">
        <f t="shared" si="2"/>
        <v>389754.21</v>
      </c>
      <c r="E17" s="36">
        <f t="shared" si="2"/>
        <v>223493.71</v>
      </c>
      <c r="F17" s="36">
        <f t="shared" si="2"/>
        <v>301286.18</v>
      </c>
      <c r="G17" s="36">
        <f t="shared" si="2"/>
        <v>348754.1</v>
      </c>
      <c r="H17" s="36">
        <f t="shared" si="2"/>
        <v>298845.83</v>
      </c>
      <c r="I17" s="36">
        <f t="shared" si="2"/>
        <v>388840.01999999996</v>
      </c>
      <c r="J17" s="36">
        <f t="shared" si="2"/>
        <v>125743.31</v>
      </c>
      <c r="K17" s="36">
        <f aca="true" t="shared" si="3" ref="K17:K24">SUM(B17:J17)</f>
        <v>2747581.72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155379.64</v>
      </c>
      <c r="C18" s="30">
        <f t="shared" si="4"/>
        <v>128459.76</v>
      </c>
      <c r="D18" s="30">
        <f t="shared" si="4"/>
        <v>218186.79</v>
      </c>
      <c r="E18" s="30">
        <f t="shared" si="4"/>
        <v>90139.49</v>
      </c>
      <c r="F18" s="30">
        <f t="shared" si="4"/>
        <v>158629.25</v>
      </c>
      <c r="G18" s="30">
        <f t="shared" si="4"/>
        <v>174663.4</v>
      </c>
      <c r="H18" s="30">
        <f t="shared" si="4"/>
        <v>165051.66</v>
      </c>
      <c r="I18" s="30">
        <f t="shared" si="4"/>
        <v>189206.9</v>
      </c>
      <c r="J18" s="30">
        <f t="shared" si="4"/>
        <v>51205.06</v>
      </c>
      <c r="K18" s="30">
        <f t="shared" si="3"/>
        <v>1330921.95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164025.49</v>
      </c>
      <c r="C19" s="30">
        <f t="shared" si="5"/>
        <v>189125.49</v>
      </c>
      <c r="D19" s="30">
        <f t="shared" si="5"/>
        <v>154627.01</v>
      </c>
      <c r="E19" s="30">
        <f t="shared" si="5"/>
        <v>119605.19</v>
      </c>
      <c r="F19" s="30">
        <f t="shared" si="5"/>
        <v>129672</v>
      </c>
      <c r="G19" s="30">
        <f t="shared" si="5"/>
        <v>164576.77</v>
      </c>
      <c r="H19" s="30">
        <f t="shared" si="5"/>
        <v>116422.27</v>
      </c>
      <c r="I19" s="30">
        <f t="shared" si="5"/>
        <v>175197.06</v>
      </c>
      <c r="J19" s="30">
        <f t="shared" si="5"/>
        <v>67435</v>
      </c>
      <c r="K19" s="30">
        <f t="shared" si="3"/>
        <v>1280686.28</v>
      </c>
      <c r="L19"/>
      <c r="M19"/>
      <c r="N19"/>
    </row>
    <row r="20" spans="1:14" ht="16.5" customHeight="1">
      <c r="A20" s="18" t="s">
        <v>28</v>
      </c>
      <c r="B20" s="30">
        <v>13050.25</v>
      </c>
      <c r="C20" s="30">
        <v>16800.04</v>
      </c>
      <c r="D20" s="30">
        <v>12916.72</v>
      </c>
      <c r="E20" s="30">
        <v>11066.57</v>
      </c>
      <c r="F20" s="30">
        <v>11643.7</v>
      </c>
      <c r="G20" s="30">
        <v>8172.7</v>
      </c>
      <c r="H20" s="30">
        <v>14689.44</v>
      </c>
      <c r="I20" s="30">
        <v>21753.6</v>
      </c>
      <c r="J20" s="30">
        <v>5762.02</v>
      </c>
      <c r="K20" s="30">
        <f t="shared" si="3"/>
        <v>115855.04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+B28+B33+B46</f>
        <v>-29339.21</v>
      </c>
      <c r="C27" s="30">
        <f t="shared" si="6"/>
        <v>-28582.519999999997</v>
      </c>
      <c r="D27" s="30">
        <f t="shared" si="6"/>
        <v>-54993.759999999995</v>
      </c>
      <c r="E27" s="30">
        <f t="shared" si="6"/>
        <v>-18660.44</v>
      </c>
      <c r="F27" s="30">
        <f t="shared" si="6"/>
        <v>-26420.11</v>
      </c>
      <c r="G27" s="30">
        <f t="shared" si="6"/>
        <v>-21676.660000000003</v>
      </c>
      <c r="H27" s="30">
        <f t="shared" si="6"/>
        <v>-21638.99</v>
      </c>
      <c r="I27" s="30">
        <f t="shared" si="6"/>
        <v>-33305.369999999995</v>
      </c>
      <c r="J27" s="30">
        <f t="shared" si="6"/>
        <v>-10931.68</v>
      </c>
      <c r="K27" s="30">
        <f aca="true" t="shared" si="7" ref="K27:K35">SUM(B27:J27)</f>
        <v>-245548.73999999996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-24587.2</v>
      </c>
      <c r="C28" s="30">
        <f t="shared" si="8"/>
        <v>-23777.6</v>
      </c>
      <c r="D28" s="30">
        <f t="shared" si="8"/>
        <v>-30940.8</v>
      </c>
      <c r="E28" s="30">
        <f t="shared" si="8"/>
        <v>-15474.8</v>
      </c>
      <c r="F28" s="30">
        <f t="shared" si="8"/>
        <v>-22123.2</v>
      </c>
      <c r="G28" s="30">
        <f t="shared" si="8"/>
        <v>-16702.4</v>
      </c>
      <c r="H28" s="30">
        <f t="shared" si="8"/>
        <v>-17384.4</v>
      </c>
      <c r="I28" s="30">
        <f t="shared" si="8"/>
        <v>-27759.6</v>
      </c>
      <c r="J28" s="30">
        <f t="shared" si="8"/>
        <v>-3788.4</v>
      </c>
      <c r="K28" s="30">
        <f t="shared" si="7"/>
        <v>-182538.4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-24587.2</v>
      </c>
      <c r="C29" s="30">
        <f aca="true" t="shared" si="9" ref="C29:J29">-ROUND((C9)*$E$3,2)</f>
        <v>-23777.6</v>
      </c>
      <c r="D29" s="30">
        <f t="shared" si="9"/>
        <v>-30940.8</v>
      </c>
      <c r="E29" s="30">
        <f t="shared" si="9"/>
        <v>-15474.8</v>
      </c>
      <c r="F29" s="30">
        <f t="shared" si="9"/>
        <v>-22123.2</v>
      </c>
      <c r="G29" s="30">
        <f t="shared" si="9"/>
        <v>-16702.4</v>
      </c>
      <c r="H29" s="30">
        <f t="shared" si="9"/>
        <v>-17384.4</v>
      </c>
      <c r="I29" s="30">
        <f t="shared" si="9"/>
        <v>-27759.6</v>
      </c>
      <c r="J29" s="30">
        <f t="shared" si="9"/>
        <v>-3788.4</v>
      </c>
      <c r="K29" s="30">
        <f t="shared" si="7"/>
        <v>-182538.4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>SUM(B34:B44)</f>
        <v>-4752.01</v>
      </c>
      <c r="C33" s="27">
        <f aca="true" t="shared" si="10" ref="C33:J33">SUM(C34:C44)</f>
        <v>-4804.92</v>
      </c>
      <c r="D33" s="27">
        <f t="shared" si="10"/>
        <v>-24052.96</v>
      </c>
      <c r="E33" s="27">
        <f t="shared" si="10"/>
        <v>-3185.6400000000003</v>
      </c>
      <c r="F33" s="27">
        <f t="shared" si="10"/>
        <v>-4296.91</v>
      </c>
      <c r="G33" s="27">
        <f t="shared" si="10"/>
        <v>-4974.26</v>
      </c>
      <c r="H33" s="27">
        <f t="shared" si="10"/>
        <v>-4254.589999999999</v>
      </c>
      <c r="I33" s="27">
        <f t="shared" si="10"/>
        <v>-5545.7699999999995</v>
      </c>
      <c r="J33" s="27">
        <f t="shared" si="10"/>
        <v>-7143.280000000001</v>
      </c>
      <c r="K33" s="30">
        <f t="shared" si="7"/>
        <v>-63010.34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27">
        <v>-5793.97</v>
      </c>
      <c r="C43" s="27">
        <v>-5858.49</v>
      </c>
      <c r="D43" s="27">
        <v>-6774.69</v>
      </c>
      <c r="E43" s="27">
        <v>-3884.15</v>
      </c>
      <c r="F43" s="27">
        <v>-5239.09</v>
      </c>
      <c r="G43" s="27">
        <v>-6064.96</v>
      </c>
      <c r="H43" s="27">
        <v>-5187.48</v>
      </c>
      <c r="I43" s="27">
        <v>-6761.78</v>
      </c>
      <c r="J43" s="27">
        <v>-2180.8</v>
      </c>
      <c r="K43" s="27">
        <f>SUM(B43:J43)</f>
        <v>-47745.41</v>
      </c>
      <c r="L43" s="24"/>
      <c r="M43"/>
      <c r="N43"/>
    </row>
    <row r="44" spans="1:14" s="23" customFormat="1" ht="16.5" customHeight="1">
      <c r="A44" s="25" t="s">
        <v>73</v>
      </c>
      <c r="B44" s="27">
        <v>1041.96</v>
      </c>
      <c r="C44" s="27">
        <v>1053.57</v>
      </c>
      <c r="D44" s="27">
        <v>1218.33</v>
      </c>
      <c r="E44" s="27">
        <v>698.51</v>
      </c>
      <c r="F44" s="27">
        <v>942.18</v>
      </c>
      <c r="G44" s="27">
        <v>1090.7</v>
      </c>
      <c r="H44" s="27">
        <v>932.89</v>
      </c>
      <c r="I44" s="27">
        <v>1216.01</v>
      </c>
      <c r="J44" s="27">
        <v>392.19</v>
      </c>
      <c r="K44" s="27">
        <f>SUM(B44:J44)</f>
        <v>8586.34</v>
      </c>
      <c r="L44" s="24"/>
      <c r="M44"/>
      <c r="N44"/>
    </row>
    <row r="45" spans="1:12" ht="12" customHeight="1">
      <c r="A45" s="22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/>
      <c r="L45" s="21"/>
    </row>
    <row r="46" spans="1:14" ht="16.5" customHeight="1">
      <c r="A46" s="18" t="s">
        <v>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21"/>
      <c r="M46"/>
      <c r="N46"/>
    </row>
    <row r="47" spans="1:12" ht="12" customHeight="1">
      <c r="A47" s="18"/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20"/>
      <c r="L47" s="9"/>
    </row>
    <row r="48" spans="1:12" ht="16.5" customHeight="1">
      <c r="A48" s="16" t="s">
        <v>8</v>
      </c>
      <c r="B48" s="27">
        <f>IF(B17+B27+B49&lt;0,0,B17+B27+B49)</f>
        <v>304457.39999999997</v>
      </c>
      <c r="C48" s="27">
        <f aca="true" t="shared" si="11" ref="C48:J48">IF(C17+C27+C49&lt;0,0,C17+C27+C49)</f>
        <v>308485.23</v>
      </c>
      <c r="D48" s="27">
        <f t="shared" si="11"/>
        <v>334760.45</v>
      </c>
      <c r="E48" s="27">
        <f t="shared" si="11"/>
        <v>204833.27</v>
      </c>
      <c r="F48" s="27">
        <f t="shared" si="11"/>
        <v>274866.07</v>
      </c>
      <c r="G48" s="27">
        <f t="shared" si="11"/>
        <v>327077.43999999994</v>
      </c>
      <c r="H48" s="27">
        <f t="shared" si="11"/>
        <v>277206.84</v>
      </c>
      <c r="I48" s="27">
        <f t="shared" si="11"/>
        <v>355534.64999999997</v>
      </c>
      <c r="J48" s="27">
        <f t="shared" si="11"/>
        <v>114811.63</v>
      </c>
      <c r="K48" s="20">
        <f>SUM(B48:J48)</f>
        <v>2502032.98</v>
      </c>
      <c r="L48" s="55"/>
    </row>
    <row r="49" spans="1:13" ht="16.5" customHeight="1">
      <c r="A49" s="18" t="s">
        <v>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M49" s="19"/>
    </row>
    <row r="50" spans="1:14" ht="16.5" customHeight="1">
      <c r="A50" s="18" t="s">
        <v>6</v>
      </c>
      <c r="B50" s="27">
        <f>IF(B17+B27+B49&gt;0,0,B17+B27+B49)</f>
        <v>0</v>
      </c>
      <c r="C50" s="27">
        <f aca="true" t="shared" si="12" ref="C50:J50">IF(C17+C27+C49&gt;0,0,C17+C27+C49)</f>
        <v>0</v>
      </c>
      <c r="D50" s="27">
        <f t="shared" si="12"/>
        <v>0</v>
      </c>
      <c r="E50" s="27">
        <f t="shared" si="12"/>
        <v>0</v>
      </c>
      <c r="F50" s="27">
        <f t="shared" si="12"/>
        <v>0</v>
      </c>
      <c r="G50" s="27">
        <f t="shared" si="12"/>
        <v>0</v>
      </c>
      <c r="H50" s="27">
        <f t="shared" si="12"/>
        <v>0</v>
      </c>
      <c r="I50" s="27">
        <f t="shared" si="12"/>
        <v>0</v>
      </c>
      <c r="J50" s="27">
        <f t="shared" si="12"/>
        <v>0</v>
      </c>
      <c r="K50" s="17">
        <f>SUM(B50:J50)</f>
        <v>0</v>
      </c>
      <c r="L50"/>
      <c r="M50"/>
      <c r="N50"/>
    </row>
    <row r="51" spans="1:11" ht="12" customHeight="1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 customHeight="1">
      <c r="A53" s="13"/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/>
    </row>
    <row r="54" spans="1:12" ht="16.5" customHeight="1">
      <c r="A54" s="11" t="s">
        <v>5</v>
      </c>
      <c r="B54" s="10">
        <f aca="true" t="shared" si="13" ref="B54:J54">SUM(B55:B66)</f>
        <v>304457.41</v>
      </c>
      <c r="C54" s="10">
        <f t="shared" si="13"/>
        <v>308485.23</v>
      </c>
      <c r="D54" s="10">
        <f t="shared" si="13"/>
        <v>334760.46</v>
      </c>
      <c r="E54" s="10">
        <f t="shared" si="13"/>
        <v>204833.27</v>
      </c>
      <c r="F54" s="10">
        <f t="shared" si="13"/>
        <v>274866.07</v>
      </c>
      <c r="G54" s="10">
        <f t="shared" si="13"/>
        <v>327077.43</v>
      </c>
      <c r="H54" s="10">
        <f t="shared" si="13"/>
        <v>277206.84</v>
      </c>
      <c r="I54" s="10">
        <f>SUM(I55:I67)</f>
        <v>355534.66000000003</v>
      </c>
      <c r="J54" s="10">
        <f t="shared" si="13"/>
        <v>114811.64</v>
      </c>
      <c r="K54" s="5">
        <f>SUM(K55:K67)</f>
        <v>2502033.0100000002</v>
      </c>
      <c r="L54" s="9"/>
    </row>
    <row r="55" spans="1:11" ht="16.5" customHeight="1">
      <c r="A55" s="7" t="s">
        <v>60</v>
      </c>
      <c r="B55" s="8">
        <v>265973.99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aca="true" t="shared" si="14" ref="K55:K66">SUM(B55:J55)</f>
        <v>265973.99</v>
      </c>
    </row>
    <row r="56" spans="1:11" ht="16.5" customHeight="1">
      <c r="A56" s="7" t="s">
        <v>61</v>
      </c>
      <c r="B56" s="8">
        <v>38483.42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38483.42</v>
      </c>
    </row>
    <row r="57" spans="1:11" ht="16.5" customHeight="1">
      <c r="A57" s="7" t="s">
        <v>4</v>
      </c>
      <c r="B57" s="6">
        <v>0</v>
      </c>
      <c r="C57" s="8">
        <v>308485.23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308485.23</v>
      </c>
    </row>
    <row r="58" spans="1:11" ht="16.5" customHeight="1">
      <c r="A58" s="7" t="s">
        <v>3</v>
      </c>
      <c r="B58" s="6">
        <v>0</v>
      </c>
      <c r="C58" s="6">
        <v>0</v>
      </c>
      <c r="D58" s="8">
        <v>334760.46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334760.46</v>
      </c>
    </row>
    <row r="59" spans="1:11" ht="16.5" customHeight="1">
      <c r="A59" s="7" t="s">
        <v>2</v>
      </c>
      <c r="B59" s="6">
        <v>0</v>
      </c>
      <c r="C59" s="6">
        <v>0</v>
      </c>
      <c r="D59" s="6">
        <v>0</v>
      </c>
      <c r="E59" s="8">
        <v>204833.27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204833.27</v>
      </c>
    </row>
    <row r="60" spans="1:11" ht="16.5" customHeight="1">
      <c r="A60" s="7" t="s">
        <v>1</v>
      </c>
      <c r="B60" s="6">
        <v>0</v>
      </c>
      <c r="C60" s="6">
        <v>0</v>
      </c>
      <c r="D60" s="6">
        <v>0</v>
      </c>
      <c r="E60" s="6">
        <v>0</v>
      </c>
      <c r="F60" s="8">
        <v>274866.07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274866.07</v>
      </c>
    </row>
    <row r="61" spans="1:11" ht="16.5" customHeight="1">
      <c r="A61" s="7" t="s">
        <v>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8">
        <v>327077.43</v>
      </c>
      <c r="H61" s="6">
        <v>0</v>
      </c>
      <c r="I61" s="6">
        <v>0</v>
      </c>
      <c r="J61" s="6">
        <v>0</v>
      </c>
      <c r="K61" s="5">
        <f t="shared" si="14"/>
        <v>327077.43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8">
        <v>277206.84</v>
      </c>
      <c r="I62" s="6">
        <v>0</v>
      </c>
      <c r="J62" s="6">
        <v>0</v>
      </c>
      <c r="K62" s="5">
        <f t="shared" si="14"/>
        <v>277206.84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0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116935.35</v>
      </c>
      <c r="J64" s="6">
        <v>0</v>
      </c>
      <c r="K64" s="5">
        <f t="shared" si="14"/>
        <v>116935.35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238599.31</v>
      </c>
      <c r="J65" s="6">
        <v>0</v>
      </c>
      <c r="K65" s="5">
        <f t="shared" si="14"/>
        <v>238599.31</v>
      </c>
    </row>
    <row r="66" spans="1:11" ht="16.5" customHeight="1">
      <c r="A66" s="7" t="s">
        <v>57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114811.64</v>
      </c>
      <c r="K66" s="5">
        <f t="shared" si="14"/>
        <v>114811.64</v>
      </c>
    </row>
    <row r="67" spans="1:11" ht="18" customHeight="1">
      <c r="A67" s="4" t="s">
        <v>68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2">
        <f>SUM(B67:J67)</f>
        <v>0</v>
      </c>
    </row>
    <row r="68" ht="18" customHeight="1"/>
    <row r="69" ht="18" customHeight="1"/>
    <row r="70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2021-12-30T17:51:17Z</dcterms:modified>
  <cp:category/>
  <cp:version/>
  <cp:contentType/>
  <cp:contentStatus/>
</cp:coreProperties>
</file>