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<sst xmlns="http://schemas.openxmlformats.org/spreadsheetml/2006/main" count="76" uniqueCount="75">
  <si>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</si>
  <si>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</si>
  <si>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</si>
  <si>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</si>
  <si>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</si>
  <si>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</si>
  <si>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</si>
  <si>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</si>
  <si>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</si>
  <si>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</si>
  <si>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</si>
  <si>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</si>
  <si>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</si>
  <si>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</si>
  <si>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</si>
  <si>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</si>
  <si>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</si>
  <si>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</si>
  <si>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</si>
  <si>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</si>
  <si>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</si>
  <si>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</si>
  <si>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</si>
  <si>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</si>
  <si>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</si>
  <si>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</si>
  <si>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</si>
  <si>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</si>
  <si>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</si>
  <si>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</si>
  <si>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</si>
  <si>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</si>
  <si>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</si>
  <si>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</si>
  <si>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</si>
  <si>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</si>
  <si>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</si>
  <si>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</si>
  <si>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</si>
  <si>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</si>
  <si>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</si>
  <si>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</si>
  <si>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</si>
  <si>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</si>
  <si>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</si>
  <si>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</si>
  <si>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</si>
  <si>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</si>
  <si>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</si>
  <si>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</si>
  <si>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</si>
  <si>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</si>
  <si>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</si>
  <si>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</si>
  <si>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</si>
  <si>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</si>
  <si>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</si>
  <si>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</si>
  <si>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</si>
  <si>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</si>
  <si>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</si>
  <si>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</si>
  <si>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</si>
  <si>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</si>
  <si>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</si>
  <si>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</si>
  <si>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</si>
  <si>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</si>
  <si>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</si>
  <si>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</si>
  <si>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</si>
  <si>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23/12/21 - VENCIMENTO 30/12/21</t>
  </si>
  <si>
    <t>5.2.11. Amortização dos Investimentos</t>
  </si>
  <si>
    <t>5.3. Revisão de Remuneração pelo Transporte Coletivo ¹</t>
  </si>
  <si>
    <t>¹ Rede da madrugada e Arla 32 nov.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</si>
</sst>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262287</v>
      </c>
      <c r="C7" s="47">
        <f t="shared" si="0"/>
        <v>196953</v>
      </c>
      <c r="D7" s="47">
        <f t="shared" si="0"/>
        <v>279055</v>
      </c>
      <c r="E7" s="47">
        <f t="shared" si="0"/>
        <v>141894</v>
      </c>
      <c r="F7" s="47">
        <f t="shared" si="0"/>
        <v>184111</v>
      </c>
      <c r="G7" s="47">
        <f t="shared" si="0"/>
        <v>191797</v>
      </c>
      <c r="H7" s="47">
        <f t="shared" si="0"/>
        <v>237233</v>
      </c>
      <c r="I7" s="47">
        <f t="shared" si="0"/>
        <v>300670</v>
      </c>
      <c r="J7" s="47">
        <f t="shared" si="0"/>
        <v>87675</v>
      </c>
      <c r="K7" s="47">
        <f t="shared" si="0"/>
        <v>1881675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22888</v>
      </c>
      <c r="C8" s="45">
        <f t="shared" si="1"/>
        <v>21403</v>
      </c>
      <c r="D8" s="45">
        <f t="shared" si="1"/>
        <v>26314</v>
      </c>
      <c r="E8" s="45">
        <f t="shared" si="1"/>
        <v>14175</v>
      </c>
      <c r="F8" s="45">
        <f t="shared" si="1"/>
        <v>16074</v>
      </c>
      <c r="G8" s="45">
        <f t="shared" si="1"/>
        <v>10189</v>
      </c>
      <c r="H8" s="45">
        <f t="shared" si="1"/>
        <v>9832</v>
      </c>
      <c r="I8" s="45">
        <f t="shared" si="1"/>
        <v>23011</v>
      </c>
      <c r="J8" s="45">
        <f t="shared" si="1"/>
        <v>3780</v>
      </c>
      <c r="K8" s="38">
        <f>SUM(B8:J8)</f>
        <v>147666</v>
      </c>
      <c r="L8"/>
      <c r="M8"/>
      <c r="N8"/>
    </row>
    <row r="9" spans="1:14" ht="16.5" customHeight="1">
      <c r="A9" s="22" t="s">
        <v>34</v>
      </c>
      <c r="B9" s="45">
        <v>22857</v>
      </c>
      <c r="C9" s="45">
        <v>21402</v>
      </c>
      <c r="D9" s="45">
        <v>26305</v>
      </c>
      <c r="E9" s="45">
        <v>14100</v>
      </c>
      <c r="F9" s="45">
        <v>16062</v>
      </c>
      <c r="G9" s="45">
        <v>10189</v>
      </c>
      <c r="H9" s="45">
        <v>9832</v>
      </c>
      <c r="I9" s="45">
        <v>22927</v>
      </c>
      <c r="J9" s="45">
        <v>3780</v>
      </c>
      <c r="K9" s="38">
        <f>SUM(B9:J9)</f>
        <v>147454</v>
      </c>
      <c r="L9"/>
      <c r="M9"/>
      <c r="N9"/>
    </row>
    <row r="10" spans="1:14" ht="16.5" customHeight="1">
      <c r="A10" s="22" t="s">
        <v>33</v>
      </c>
      <c r="B10" s="45">
        <v>31</v>
      </c>
      <c r="C10" s="45">
        <v>1</v>
      </c>
      <c r="D10" s="45">
        <v>9</v>
      </c>
      <c r="E10" s="45">
        <v>75</v>
      </c>
      <c r="F10" s="45">
        <v>12</v>
      </c>
      <c r="G10" s="45">
        <v>0</v>
      </c>
      <c r="H10" s="45">
        <v>0</v>
      </c>
      <c r="I10" s="45">
        <v>84</v>
      </c>
      <c r="J10" s="45">
        <v>0</v>
      </c>
      <c r="K10" s="38">
        <f>SUM(B10:J10)</f>
        <v>212</v>
      </c>
      <c r="L10"/>
      <c r="M10"/>
      <c r="N10"/>
    </row>
    <row r="11" spans="1:14" ht="16.5" customHeight="1">
      <c r="A11" s="44" t="s">
        <v>32</v>
      </c>
      <c r="B11" s="43">
        <v>239399</v>
      </c>
      <c r="C11" s="43">
        <v>175550</v>
      </c>
      <c r="D11" s="43">
        <v>252741</v>
      </c>
      <c r="E11" s="43">
        <v>127719</v>
      </c>
      <c r="F11" s="43">
        <v>168037</v>
      </c>
      <c r="G11" s="43">
        <v>181608</v>
      </c>
      <c r="H11" s="43">
        <v>227401</v>
      </c>
      <c r="I11" s="43">
        <v>277659</v>
      </c>
      <c r="J11" s="43">
        <v>83895</v>
      </c>
      <c r="K11" s="38">
        <f>SUM(B11:J11)</f>
        <v>1734009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1.314849257563604</v>
      </c>
      <c r="C15" s="39">
        <v>1.500682915900285</v>
      </c>
      <c r="D15" s="39">
        <v>1.141934481021648</v>
      </c>
      <c r="E15" s="39">
        <v>1.545345115383122</v>
      </c>
      <c r="F15" s="39">
        <v>1.212172022709953</v>
      </c>
      <c r="G15" s="39">
        <v>1.234171947070813</v>
      </c>
      <c r="H15" s="39">
        <v>1.138666902708844</v>
      </c>
      <c r="I15" s="39">
        <v>1.22425315623993</v>
      </c>
      <c r="J15" s="39">
        <v>1.360386722045278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1206687.98</v>
      </c>
      <c r="C17" s="36">
        <f aca="true" t="shared" si="2" ref="C17:J17">C18+C19+C20+C21+C22+C23+C24</f>
        <v>1138051.36</v>
      </c>
      <c r="D17" s="36">
        <f t="shared" si="2"/>
        <v>1350263.8399999999</v>
      </c>
      <c r="E17" s="36">
        <f t="shared" si="2"/>
        <v>814630.09</v>
      </c>
      <c r="F17" s="36">
        <f t="shared" si="2"/>
        <v>874993.16</v>
      </c>
      <c r="G17" s="36">
        <f t="shared" si="2"/>
        <v>932996.7</v>
      </c>
      <c r="H17" s="36">
        <f t="shared" si="2"/>
        <v>856594.4800000001</v>
      </c>
      <c r="I17" s="36">
        <f t="shared" si="2"/>
        <v>1190449.19</v>
      </c>
      <c r="J17" s="36">
        <f t="shared" si="2"/>
        <v>431717.86</v>
      </c>
      <c r="K17" s="36">
        <f aca="true" t="shared" si="3" ref="K17:K24">SUM(B17:J17)</f>
        <v>8796384.66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893611.81</v>
      </c>
      <c r="C18" s="30">
        <f t="shared" si="4"/>
        <v>737195.08</v>
      </c>
      <c r="D18" s="30">
        <f t="shared" si="4"/>
        <v>1157882.91</v>
      </c>
      <c r="E18" s="30">
        <f t="shared" si="4"/>
        <v>511896.79</v>
      </c>
      <c r="F18" s="30">
        <f t="shared" si="4"/>
        <v>702880.56</v>
      </c>
      <c r="G18" s="30">
        <f t="shared" si="4"/>
        <v>739626.77</v>
      </c>
      <c r="H18" s="30">
        <f t="shared" si="4"/>
        <v>728423.93</v>
      </c>
      <c r="I18" s="30">
        <f t="shared" si="4"/>
        <v>932558.07</v>
      </c>
      <c r="J18" s="30">
        <f t="shared" si="4"/>
        <v>307704.18</v>
      </c>
      <c r="K18" s="30">
        <f t="shared" si="3"/>
        <v>6711780.1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281353.01</v>
      </c>
      <c r="C19" s="30">
        <f t="shared" si="5"/>
        <v>369100.98</v>
      </c>
      <c r="D19" s="30">
        <f t="shared" si="5"/>
        <v>164343.51</v>
      </c>
      <c r="E19" s="30">
        <f t="shared" si="5"/>
        <v>279160.41</v>
      </c>
      <c r="F19" s="30">
        <f t="shared" si="5"/>
        <v>149131.59</v>
      </c>
      <c r="G19" s="30">
        <f t="shared" si="5"/>
        <v>173199.84</v>
      </c>
      <c r="H19" s="30">
        <f t="shared" si="5"/>
        <v>101008.29</v>
      </c>
      <c r="I19" s="30">
        <f t="shared" si="5"/>
        <v>209129.09</v>
      </c>
      <c r="J19" s="30">
        <f t="shared" si="5"/>
        <v>110892.5</v>
      </c>
      <c r="K19" s="30">
        <f t="shared" si="3"/>
        <v>1837319.2200000002</v>
      </c>
      <c r="L19"/>
      <c r="M19"/>
      <c r="N19"/>
    </row>
    <row r="20" spans="1:14" ht="16.5" customHeight="1">
      <c r="A20" s="18" t="s">
        <v>27</v>
      </c>
      <c r="B20" s="30">
        <v>30381.93</v>
      </c>
      <c r="C20" s="30">
        <v>29072.84</v>
      </c>
      <c r="D20" s="30">
        <v>24013.73</v>
      </c>
      <c r="E20" s="30">
        <v>20890.43</v>
      </c>
      <c r="F20" s="30">
        <v>21639.78</v>
      </c>
      <c r="G20" s="30">
        <v>18828.86</v>
      </c>
      <c r="H20" s="30">
        <v>24479.8</v>
      </c>
      <c r="I20" s="30">
        <v>46079.57</v>
      </c>
      <c r="J20" s="30">
        <v>11779.95</v>
      </c>
      <c r="K20" s="30">
        <f t="shared" si="3"/>
        <v>227166.89</v>
      </c>
      <c r="L20"/>
      <c r="M20"/>
      <c r="N20"/>
    </row>
    <row r="21" spans="1:14" ht="16.5" customHeight="1">
      <c r="A21" s="18" t="s">
        <v>26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68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+B28+B33+B46</f>
        <v>14335.390000000014</v>
      </c>
      <c r="C27" s="30">
        <f t="shared" si="6"/>
        <v>-20884.000000000015</v>
      </c>
      <c r="D27" s="30">
        <f t="shared" si="6"/>
        <v>6911.059999999998</v>
      </c>
      <c r="E27" s="30">
        <f t="shared" si="6"/>
        <v>132916.68000000002</v>
      </c>
      <c r="F27" s="30">
        <f t="shared" si="6"/>
        <v>5020.319999999992</v>
      </c>
      <c r="G27" s="30">
        <f t="shared" si="6"/>
        <v>-45948.18000000001</v>
      </c>
      <c r="H27" s="30">
        <f t="shared" si="6"/>
        <v>-26105.489999999998</v>
      </c>
      <c r="I27" s="30">
        <f t="shared" si="6"/>
        <v>-46089.100000000006</v>
      </c>
      <c r="J27" s="30">
        <f t="shared" si="6"/>
        <v>3410.7100000000028</v>
      </c>
      <c r="K27" s="30">
        <f aca="true" t="shared" si="7" ref="K27:K35">SUM(B27:J27)</f>
        <v>23567.389999999996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-156950.57</v>
      </c>
      <c r="C28" s="30">
        <f t="shared" si="8"/>
        <v>-102147.15000000001</v>
      </c>
      <c r="D28" s="30">
        <f t="shared" si="8"/>
        <v>-130818.55</v>
      </c>
      <c r="E28" s="30">
        <f t="shared" si="8"/>
        <v>-112245.18</v>
      </c>
      <c r="F28" s="30">
        <f t="shared" si="8"/>
        <v>-70672.8</v>
      </c>
      <c r="G28" s="30">
        <f t="shared" si="8"/>
        <v>-109089.1</v>
      </c>
      <c r="H28" s="30">
        <f t="shared" si="8"/>
        <v>-56887.729999999996</v>
      </c>
      <c r="I28" s="30">
        <f t="shared" si="8"/>
        <v>-122144.46</v>
      </c>
      <c r="J28" s="30">
        <f t="shared" si="8"/>
        <v>-23192.53</v>
      </c>
      <c r="K28" s="30">
        <f t="shared" si="7"/>
        <v>-884148.07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-100570.8</v>
      </c>
      <c r="C29" s="30">
        <f aca="true" t="shared" si="9" ref="C29:J29">-ROUND((C9)*$E$3,2)</f>
        <v>-94168.8</v>
      </c>
      <c r="D29" s="30">
        <f t="shared" si="9"/>
        <v>-115742</v>
      </c>
      <c r="E29" s="30">
        <f t="shared" si="9"/>
        <v>-62040</v>
      </c>
      <c r="F29" s="30">
        <f t="shared" si="9"/>
        <v>-70672.8</v>
      </c>
      <c r="G29" s="30">
        <f t="shared" si="9"/>
        <v>-44831.6</v>
      </c>
      <c r="H29" s="30">
        <f t="shared" si="9"/>
        <v>-43260.8</v>
      </c>
      <c r="I29" s="30">
        <f t="shared" si="9"/>
        <v>-100878.8</v>
      </c>
      <c r="J29" s="30">
        <f t="shared" si="9"/>
        <v>-16632</v>
      </c>
      <c r="K29" s="30">
        <f t="shared" si="7"/>
        <v>-648797.6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-215.6</v>
      </c>
      <c r="C31" s="30">
        <v>-30.8</v>
      </c>
      <c r="D31" s="30">
        <v>-61.6</v>
      </c>
      <c r="E31" s="30">
        <v>-61.6</v>
      </c>
      <c r="F31" s="26">
        <v>0</v>
      </c>
      <c r="G31" s="30">
        <v>-30.8</v>
      </c>
      <c r="H31" s="30">
        <v>-8.27</v>
      </c>
      <c r="I31" s="30">
        <v>-12.92</v>
      </c>
      <c r="J31" s="30">
        <v>-3.98</v>
      </c>
      <c r="K31" s="30">
        <f t="shared" si="7"/>
        <v>-425.57000000000005</v>
      </c>
      <c r="L31"/>
      <c r="M31"/>
      <c r="N31"/>
    </row>
    <row r="32" spans="1:14" ht="16.5" customHeight="1">
      <c r="A32" s="25" t="s">
        <v>20</v>
      </c>
      <c r="B32" s="30">
        <v>-56164.17</v>
      </c>
      <c r="C32" s="30">
        <v>-7947.55</v>
      </c>
      <c r="D32" s="30">
        <v>-15014.95</v>
      </c>
      <c r="E32" s="30">
        <v>-50143.58</v>
      </c>
      <c r="F32" s="26">
        <v>0</v>
      </c>
      <c r="G32" s="30">
        <v>-64226.7</v>
      </c>
      <c r="H32" s="30">
        <v>-13618.66</v>
      </c>
      <c r="I32" s="30">
        <v>-21252.74</v>
      </c>
      <c r="J32" s="30">
        <v>-6556.55</v>
      </c>
      <c r="K32" s="30">
        <f t="shared" si="7"/>
        <v>-234924.9</v>
      </c>
      <c r="L32"/>
      <c r="M32"/>
      <c r="N32"/>
    </row>
    <row r="33" spans="1:14" s="23" customFormat="1" ht="16.5" customHeight="1">
      <c r="A33" s="18" t="s">
        <v>19</v>
      </c>
      <c r="B33" s="27">
        <f>SUM(B34:B44)</f>
        <v>-5429.360000000001</v>
      </c>
      <c r="C33" s="27">
        <f aca="true" t="shared" si="10" ref="C33:J33">SUM(C34:C44)</f>
        <v>-5111.85</v>
      </c>
      <c r="D33" s="27">
        <f t="shared" si="10"/>
        <v>-24571.549999999996</v>
      </c>
      <c r="E33" s="27">
        <f t="shared" si="10"/>
        <v>-3661.9</v>
      </c>
      <c r="F33" s="27">
        <f t="shared" si="10"/>
        <v>-3937.0800000000004</v>
      </c>
      <c r="G33" s="27">
        <f t="shared" si="10"/>
        <v>-4191.08</v>
      </c>
      <c r="H33" s="27">
        <f t="shared" si="10"/>
        <v>-3852.41</v>
      </c>
      <c r="I33" s="27">
        <f t="shared" si="10"/>
        <v>-5355.27</v>
      </c>
      <c r="J33" s="27">
        <f t="shared" si="10"/>
        <v>-7291.45</v>
      </c>
      <c r="K33" s="30">
        <f t="shared" si="7"/>
        <v>-63401.95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27">
        <v>-6619.84</v>
      </c>
      <c r="C43" s="27">
        <v>-6232.71</v>
      </c>
      <c r="D43" s="27">
        <v>-7406.99</v>
      </c>
      <c r="E43" s="27">
        <v>-4464.84</v>
      </c>
      <c r="F43" s="27">
        <v>-4800.35</v>
      </c>
      <c r="G43" s="27">
        <v>-5110.05</v>
      </c>
      <c r="H43" s="27">
        <v>-4697.12</v>
      </c>
      <c r="I43" s="27">
        <v>-6529.51</v>
      </c>
      <c r="J43" s="27">
        <v>-2361.46</v>
      </c>
      <c r="K43" s="27">
        <f>SUM(B43:J43)</f>
        <v>-48222.87000000001</v>
      </c>
      <c r="L43" s="24"/>
      <c r="M43"/>
      <c r="N43"/>
    </row>
    <row r="44" spans="1:14" s="23" customFormat="1" ht="16.5" customHeight="1">
      <c r="A44" s="25" t="s">
        <v>72</v>
      </c>
      <c r="B44" s="27">
        <v>1190.48</v>
      </c>
      <c r="C44" s="27">
        <v>1120.86</v>
      </c>
      <c r="D44" s="27">
        <v>1332.04</v>
      </c>
      <c r="E44" s="27">
        <v>802.94</v>
      </c>
      <c r="F44" s="27">
        <v>863.27</v>
      </c>
      <c r="G44" s="27">
        <v>918.97</v>
      </c>
      <c r="H44" s="27">
        <v>844.71</v>
      </c>
      <c r="I44" s="27">
        <v>1174.24</v>
      </c>
      <c r="J44" s="27">
        <v>424.68</v>
      </c>
      <c r="K44" s="27">
        <f>SUM(B44:J44)</f>
        <v>8672.19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73</v>
      </c>
      <c r="B46" s="27">
        <v>176715.32</v>
      </c>
      <c r="C46" s="27">
        <v>86375</v>
      </c>
      <c r="D46" s="27">
        <v>162301.16</v>
      </c>
      <c r="E46" s="27">
        <v>248823.76</v>
      </c>
      <c r="F46" s="27">
        <v>79630.2</v>
      </c>
      <c r="G46" s="27">
        <v>67332</v>
      </c>
      <c r="H46" s="27">
        <v>34634.65</v>
      </c>
      <c r="I46" s="27">
        <v>81410.63</v>
      </c>
      <c r="J46" s="27">
        <v>33894.69</v>
      </c>
      <c r="K46" s="27">
        <f>SUM(B46:J46)</f>
        <v>971117.4099999999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1221023.37</v>
      </c>
      <c r="C48" s="27">
        <f aca="true" t="shared" si="11" ref="C48:J48">IF(C17+C27+C49&lt;0,0,C17+C27+C49)</f>
        <v>1117167.36</v>
      </c>
      <c r="D48" s="27">
        <f t="shared" si="11"/>
        <v>1357174.9</v>
      </c>
      <c r="E48" s="27">
        <f t="shared" si="11"/>
        <v>947546.77</v>
      </c>
      <c r="F48" s="27">
        <f t="shared" si="11"/>
        <v>880013.48</v>
      </c>
      <c r="G48" s="27">
        <f t="shared" si="11"/>
        <v>887048.5199999999</v>
      </c>
      <c r="H48" s="27">
        <f t="shared" si="11"/>
        <v>830488.9900000001</v>
      </c>
      <c r="I48" s="27">
        <f t="shared" si="11"/>
        <v>1144360.0899999999</v>
      </c>
      <c r="J48" s="27">
        <f t="shared" si="11"/>
        <v>435128.57</v>
      </c>
      <c r="K48" s="20">
        <f>SUM(B48:J48)</f>
        <v>8819952.05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1221023.3699999999</v>
      </c>
      <c r="C54" s="10">
        <f t="shared" si="13"/>
        <v>1117167.36</v>
      </c>
      <c r="D54" s="10">
        <f t="shared" si="13"/>
        <v>1357174.91</v>
      </c>
      <c r="E54" s="10">
        <f t="shared" si="13"/>
        <v>947546.78</v>
      </c>
      <c r="F54" s="10">
        <f t="shared" si="13"/>
        <v>880013.48</v>
      </c>
      <c r="G54" s="10">
        <f t="shared" si="13"/>
        <v>887048.52</v>
      </c>
      <c r="H54" s="10">
        <f t="shared" si="13"/>
        <v>830488.99</v>
      </c>
      <c r="I54" s="10">
        <f>SUM(I55:I67)</f>
        <v>1144360.0899999999</v>
      </c>
      <c r="J54" s="10">
        <f t="shared" si="13"/>
        <v>435128.57</v>
      </c>
      <c r="K54" s="5">
        <f>SUM(K55:K67)</f>
        <v>8819952.07</v>
      </c>
      <c r="L54" s="9"/>
    </row>
    <row r="55" spans="1:11" ht="16.5" customHeight="1">
      <c r="A55" s="7" t="s">
        <v>59</v>
      </c>
      <c r="B55" s="8">
        <v>1076029.46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1076029.46</v>
      </c>
    </row>
    <row r="56" spans="1:11" ht="16.5" customHeight="1">
      <c r="A56" s="7" t="s">
        <v>60</v>
      </c>
      <c r="B56" s="8">
        <v>144993.91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144993.91</v>
      </c>
    </row>
    <row r="57" spans="1:11" ht="16.5" customHeight="1">
      <c r="A57" s="7" t="s">
        <v>4</v>
      </c>
      <c r="B57" s="6">
        <v>0</v>
      </c>
      <c r="C57" s="8">
        <v>1117167.36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1117167.36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1357174.91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1357174.91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947546.78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947546.78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880013.48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880013.48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887048.52</v>
      </c>
      <c r="H61" s="6">
        <v>0</v>
      </c>
      <c r="I61" s="6">
        <v>0</v>
      </c>
      <c r="J61" s="6">
        <v>0</v>
      </c>
      <c r="K61" s="5">
        <f t="shared" si="14"/>
        <v>887048.52</v>
      </c>
    </row>
    <row r="62" spans="1:11" ht="16.5" customHeight="1">
      <c r="A62" s="7" t="s">
        <v>52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830488.99</v>
      </c>
      <c r="I62" s="6">
        <v>0</v>
      </c>
      <c r="J62" s="6">
        <v>0</v>
      </c>
      <c r="K62" s="5">
        <f t="shared" si="14"/>
        <v>830488.99</v>
      </c>
    </row>
    <row r="63" spans="1:11" ht="16.5" customHeight="1">
      <c r="A63" s="7" t="s">
        <v>53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54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415022.98</v>
      </c>
      <c r="J64" s="6">
        <v>0</v>
      </c>
      <c r="K64" s="5">
        <f t="shared" si="14"/>
        <v>415022.98</v>
      </c>
    </row>
    <row r="65" spans="1:11" ht="16.5" customHeight="1">
      <c r="A65" s="7" t="s">
        <v>55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729337.11</v>
      </c>
      <c r="J65" s="6">
        <v>0</v>
      </c>
      <c r="K65" s="5">
        <f t="shared" si="14"/>
        <v>729337.11</v>
      </c>
    </row>
    <row r="66" spans="1:11" ht="16.5" customHeight="1">
      <c r="A66" s="7" t="s">
        <v>56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435128.57</v>
      </c>
      <c r="K66" s="5">
        <f t="shared" si="14"/>
        <v>435128.57</v>
      </c>
    </row>
    <row r="67" spans="1:11" ht="18" customHeight="1">
      <c r="A67" s="4" t="s">
        <v>67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>
      <c r="A68" s="61" t="s">
        <v>74</v>
      </c>
    </row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2021-12-29T19:10:23Z</dcterms:modified>
  <cp:category/>
  <cp:version/>
  <cp:contentType/>
  <cp:contentStatus/>
</cp:coreProperties>
</file>