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<sst xmlns="http://schemas.openxmlformats.org/spreadsheetml/2006/main" count="75" uniqueCount="74">
  <si>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</si>
  <si>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</si>
  <si>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</si>
  <si>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</si>
  <si>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</si>
  <si>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</si>
  <si>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</si>
  <si>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</si>
  <si>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</si>
  <si>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</si>
  <si>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</si>
  <si>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</si>
  <si>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</si>
  <si>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</si>
  <si>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</si>
  <si>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</si>
  <si>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</si>
  <si>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</si>
  <si>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</si>
  <si>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</si>
  <si>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</si>
  <si>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</si>
  <si>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</si>
  <si>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</si>
  <si>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</si>
  <si>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</si>
  <si>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</si>
  <si>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</si>
  <si>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</si>
  <si>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</si>
  <si>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</si>
  <si>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</si>
  <si>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</si>
  <si>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</si>
  <si>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</si>
  <si>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</si>
  <si>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</si>
  <si>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</si>
  <si>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</si>
  <si>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</si>
  <si>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</si>
  <si>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</si>
  <si>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</si>
  <si>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</si>
  <si>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</si>
  <si>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</si>
  <si>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</si>
  <si>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</si>
  <si>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</si>
  <si>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</si>
  <si>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</si>
  <si>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</si>
  <si>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</si>
  <si>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</si>
  <si>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</si>
  <si>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</si>
  <si>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</si>
  <si>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</si>
  <si>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</si>
  <si>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</si>
  <si>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</si>
  <si>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</si>
  <si>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</si>
  <si>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</si>
  <si>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</si>
  <si>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</si>
  <si>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</si>
  <si>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</si>
  <si>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</si>
  <si>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</si>
  <si>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</si>
  <si>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</si>
  <si>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22/12/21 - VENCIMENTO 29/12/21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</si>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</sst>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279562</v>
      </c>
      <c r="C7" s="47">
        <f t="shared" si="0"/>
        <v>224492</v>
      </c>
      <c r="D7" s="47">
        <f t="shared" si="0"/>
        <v>293550</v>
      </c>
      <c r="E7" s="47">
        <f t="shared" si="0"/>
        <v>151841</v>
      </c>
      <c r="F7" s="47">
        <f t="shared" si="0"/>
        <v>197277</v>
      </c>
      <c r="G7" s="47">
        <f t="shared" si="0"/>
        <v>200941</v>
      </c>
      <c r="H7" s="47">
        <f t="shared" si="0"/>
        <v>242623</v>
      </c>
      <c r="I7" s="47">
        <f t="shared" si="0"/>
        <v>322611</v>
      </c>
      <c r="J7" s="47">
        <f t="shared" si="0"/>
        <v>95701</v>
      </c>
      <c r="K7" s="47">
        <f t="shared" si="0"/>
        <v>2008598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23248</v>
      </c>
      <c r="C8" s="45">
        <f t="shared" si="1"/>
        <v>22332</v>
      </c>
      <c r="D8" s="45">
        <f t="shared" si="1"/>
        <v>25652</v>
      </c>
      <c r="E8" s="45">
        <f t="shared" si="1"/>
        <v>14062</v>
      </c>
      <c r="F8" s="45">
        <f t="shared" si="1"/>
        <v>16383</v>
      </c>
      <c r="G8" s="45">
        <f t="shared" si="1"/>
        <v>9758</v>
      </c>
      <c r="H8" s="45">
        <f t="shared" si="1"/>
        <v>9467</v>
      </c>
      <c r="I8" s="45">
        <f t="shared" si="1"/>
        <v>23947</v>
      </c>
      <c r="J8" s="45">
        <f t="shared" si="1"/>
        <v>4117</v>
      </c>
      <c r="K8" s="38">
        <f>SUM(B8:J8)</f>
        <v>148966</v>
      </c>
      <c r="L8"/>
      <c r="M8"/>
      <c r="N8"/>
    </row>
    <row r="9" spans="1:14" ht="16.5" customHeight="1">
      <c r="A9" s="22" t="s">
        <v>35</v>
      </c>
      <c r="B9" s="45">
        <v>23210</v>
      </c>
      <c r="C9" s="45">
        <v>22325</v>
      </c>
      <c r="D9" s="45">
        <v>25650</v>
      </c>
      <c r="E9" s="45">
        <v>13993</v>
      </c>
      <c r="F9" s="45">
        <v>16367</v>
      </c>
      <c r="G9" s="45">
        <v>9756</v>
      </c>
      <c r="H9" s="45">
        <v>9467</v>
      </c>
      <c r="I9" s="45">
        <v>23857</v>
      </c>
      <c r="J9" s="45">
        <v>4117</v>
      </c>
      <c r="K9" s="38">
        <f>SUM(B9:J9)</f>
        <v>148742</v>
      </c>
      <c r="L9"/>
      <c r="M9"/>
      <c r="N9"/>
    </row>
    <row r="10" spans="1:14" ht="16.5" customHeight="1">
      <c r="A10" s="22" t="s">
        <v>34</v>
      </c>
      <c r="B10" s="45">
        <v>38</v>
      </c>
      <c r="C10" s="45">
        <v>7</v>
      </c>
      <c r="D10" s="45">
        <v>2</v>
      </c>
      <c r="E10" s="45">
        <v>69</v>
      </c>
      <c r="F10" s="45">
        <v>16</v>
      </c>
      <c r="G10" s="45">
        <v>2</v>
      </c>
      <c r="H10" s="45">
        <v>0</v>
      </c>
      <c r="I10" s="45">
        <v>90</v>
      </c>
      <c r="J10" s="45">
        <v>0</v>
      </c>
      <c r="K10" s="38">
        <f>SUM(B10:J10)</f>
        <v>224</v>
      </c>
      <c r="L10"/>
      <c r="M10"/>
      <c r="N10"/>
    </row>
    <row r="11" spans="1:14" ht="16.5" customHeight="1">
      <c r="A11" s="44" t="s">
        <v>33</v>
      </c>
      <c r="B11" s="43">
        <v>256314</v>
      </c>
      <c r="C11" s="43">
        <v>202160</v>
      </c>
      <c r="D11" s="43">
        <v>267898</v>
      </c>
      <c r="E11" s="43">
        <v>137779</v>
      </c>
      <c r="F11" s="43">
        <v>180894</v>
      </c>
      <c r="G11" s="43">
        <v>191183</v>
      </c>
      <c r="H11" s="43">
        <v>233156</v>
      </c>
      <c r="I11" s="43">
        <v>298664</v>
      </c>
      <c r="J11" s="43">
        <v>91584</v>
      </c>
      <c r="K11" s="38">
        <f>SUM(B11:J11)</f>
        <v>1859632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1.251637284505839</v>
      </c>
      <c r="C15" s="39">
        <v>1.359814495853834</v>
      </c>
      <c r="D15" s="39">
        <v>1.094410893081116</v>
      </c>
      <c r="E15" s="39">
        <v>1.460562216982797</v>
      </c>
      <c r="F15" s="39">
        <v>1.151357808990436</v>
      </c>
      <c r="G15" s="39">
        <v>1.211957491442975</v>
      </c>
      <c r="H15" s="39">
        <v>1.125497123198388</v>
      </c>
      <c r="I15" s="39">
        <v>1.154111468116366</v>
      </c>
      <c r="J15" s="39">
        <v>1.256597319132951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1223953.75</v>
      </c>
      <c r="C17" s="36">
        <f aca="true" t="shared" si="2" ref="C17:J17">C18+C19+C20+C21+C22+C23+C24</f>
        <v>1175033.0099999998</v>
      </c>
      <c r="D17" s="36">
        <f t="shared" si="2"/>
        <v>1361179.93</v>
      </c>
      <c r="E17" s="36">
        <f t="shared" si="2"/>
        <v>823595.7499999999</v>
      </c>
      <c r="F17" s="36">
        <f t="shared" si="2"/>
        <v>889882.1000000001</v>
      </c>
      <c r="G17" s="36">
        <f t="shared" si="2"/>
        <v>959620.59</v>
      </c>
      <c r="H17" s="36">
        <f t="shared" si="2"/>
        <v>865479.1</v>
      </c>
      <c r="I17" s="36">
        <f t="shared" si="2"/>
        <v>1203986.4</v>
      </c>
      <c r="J17" s="36">
        <f t="shared" si="2"/>
        <v>435156.33</v>
      </c>
      <c r="K17" s="36">
        <f aca="true" t="shared" si="3" ref="K17:K24">SUM(B17:J17)</f>
        <v>8937886.959999999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952467.73</v>
      </c>
      <c r="C18" s="30">
        <f t="shared" si="4"/>
        <v>840273.56</v>
      </c>
      <c r="D18" s="30">
        <f t="shared" si="4"/>
        <v>1218027.02</v>
      </c>
      <c r="E18" s="30">
        <f t="shared" si="4"/>
        <v>547781.59</v>
      </c>
      <c r="F18" s="30">
        <f t="shared" si="4"/>
        <v>753144.4</v>
      </c>
      <c r="G18" s="30">
        <f t="shared" si="4"/>
        <v>774888.78</v>
      </c>
      <c r="H18" s="30">
        <f t="shared" si="4"/>
        <v>744973.92</v>
      </c>
      <c r="I18" s="30">
        <f t="shared" si="4"/>
        <v>1000610.28</v>
      </c>
      <c r="J18" s="30">
        <f t="shared" si="4"/>
        <v>335872.23</v>
      </c>
      <c r="K18" s="30">
        <f t="shared" si="3"/>
        <v>7168039.51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239676.39</v>
      </c>
      <c r="C19" s="30">
        <f t="shared" si="5"/>
        <v>302342.61</v>
      </c>
      <c r="D19" s="30">
        <f t="shared" si="5"/>
        <v>114995.02</v>
      </c>
      <c r="E19" s="30">
        <f t="shared" si="5"/>
        <v>252287.5</v>
      </c>
      <c r="F19" s="30">
        <f t="shared" si="5"/>
        <v>113994.29</v>
      </c>
      <c r="G19" s="30">
        <f t="shared" si="5"/>
        <v>164243.48</v>
      </c>
      <c r="H19" s="30">
        <f t="shared" si="5"/>
        <v>93492.08</v>
      </c>
      <c r="I19" s="30">
        <f t="shared" si="5"/>
        <v>154205.52</v>
      </c>
      <c r="J19" s="30">
        <f t="shared" si="5"/>
        <v>86183.91</v>
      </c>
      <c r="K19" s="30">
        <f t="shared" si="3"/>
        <v>1521420.8</v>
      </c>
      <c r="L19"/>
      <c r="M19"/>
      <c r="N19"/>
    </row>
    <row r="20" spans="1:14" ht="16.5" customHeight="1">
      <c r="A20" s="18" t="s">
        <v>28</v>
      </c>
      <c r="B20" s="30">
        <v>30468.4</v>
      </c>
      <c r="C20" s="30">
        <v>29734.38</v>
      </c>
      <c r="D20" s="30">
        <v>24134.2</v>
      </c>
      <c r="E20" s="30">
        <v>20844.2</v>
      </c>
      <c r="F20" s="30">
        <v>21402.18</v>
      </c>
      <c r="G20" s="30">
        <v>19147.1</v>
      </c>
      <c r="H20" s="30">
        <v>24330.64</v>
      </c>
      <c r="I20" s="30">
        <v>46488.14</v>
      </c>
      <c r="J20" s="30">
        <v>11758.96</v>
      </c>
      <c r="K20" s="30">
        <f t="shared" si="3"/>
        <v>228308.19999999998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-170157.8</v>
      </c>
      <c r="C27" s="30">
        <f t="shared" si="6"/>
        <v>-109756.07999999999</v>
      </c>
      <c r="D27" s="30">
        <f t="shared" si="6"/>
        <v>-156468.55</v>
      </c>
      <c r="E27" s="30">
        <f t="shared" si="6"/>
        <v>-130135.32999999999</v>
      </c>
      <c r="F27" s="30">
        <f t="shared" si="6"/>
        <v>-75962.46</v>
      </c>
      <c r="G27" s="30">
        <f t="shared" si="6"/>
        <v>-127655.22</v>
      </c>
      <c r="H27" s="30">
        <f t="shared" si="6"/>
        <v>-61491.700000000004</v>
      </c>
      <c r="I27" s="30">
        <f t="shared" si="6"/>
        <v>-135276.77</v>
      </c>
      <c r="J27" s="30">
        <f t="shared" si="6"/>
        <v>-33096.329999999994</v>
      </c>
      <c r="K27" s="30">
        <f aca="true" t="shared" si="7" ref="K27:K35">SUM(B27:J27)</f>
        <v>-1000000.2399999999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-164728.44</v>
      </c>
      <c r="C28" s="30">
        <f t="shared" si="8"/>
        <v>-104538.4</v>
      </c>
      <c r="D28" s="30">
        <f t="shared" si="8"/>
        <v>-131928.75</v>
      </c>
      <c r="E28" s="30">
        <f t="shared" si="8"/>
        <v>-126484.01</v>
      </c>
      <c r="F28" s="30">
        <f t="shared" si="8"/>
        <v>-72014.8</v>
      </c>
      <c r="G28" s="30">
        <f t="shared" si="8"/>
        <v>-123400.63</v>
      </c>
      <c r="H28" s="30">
        <f t="shared" si="8"/>
        <v>-57649.880000000005</v>
      </c>
      <c r="I28" s="30">
        <f t="shared" si="8"/>
        <v>-129932.09</v>
      </c>
      <c r="J28" s="30">
        <f t="shared" si="8"/>
        <v>-25815.449999999997</v>
      </c>
      <c r="K28" s="30">
        <f t="shared" si="7"/>
        <v>-936492.45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-102124</v>
      </c>
      <c r="C29" s="30">
        <f aca="true" t="shared" si="9" ref="C29:J29">-ROUND((C9)*$E$3,2)</f>
        <v>-98230</v>
      </c>
      <c r="D29" s="30">
        <f t="shared" si="9"/>
        <v>-112860</v>
      </c>
      <c r="E29" s="30">
        <f t="shared" si="9"/>
        <v>-61569.2</v>
      </c>
      <c r="F29" s="30">
        <f t="shared" si="9"/>
        <v>-72014.8</v>
      </c>
      <c r="G29" s="30">
        <f t="shared" si="9"/>
        <v>-42926.4</v>
      </c>
      <c r="H29" s="30">
        <f t="shared" si="9"/>
        <v>-41654.8</v>
      </c>
      <c r="I29" s="30">
        <f t="shared" si="9"/>
        <v>-104970.8</v>
      </c>
      <c r="J29" s="30">
        <f t="shared" si="9"/>
        <v>-18114.8</v>
      </c>
      <c r="K29" s="30">
        <f t="shared" si="7"/>
        <v>-654464.8000000002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-277.2</v>
      </c>
      <c r="C31" s="30">
        <v>-123.2</v>
      </c>
      <c r="D31" s="30">
        <v>-61.6</v>
      </c>
      <c r="E31" s="30">
        <v>-61.6</v>
      </c>
      <c r="F31" s="26">
        <v>0</v>
      </c>
      <c r="G31" s="30">
        <v>-92.4</v>
      </c>
      <c r="H31" s="30">
        <v>0</v>
      </c>
      <c r="I31" s="30">
        <v>0</v>
      </c>
      <c r="J31" s="30">
        <v>0</v>
      </c>
      <c r="K31" s="30">
        <f t="shared" si="7"/>
        <v>-616</v>
      </c>
      <c r="L31"/>
      <c r="M31"/>
      <c r="N31"/>
    </row>
    <row r="32" spans="1:14" ht="16.5" customHeight="1">
      <c r="A32" s="25" t="s">
        <v>21</v>
      </c>
      <c r="B32" s="30">
        <v>-62327.24</v>
      </c>
      <c r="C32" s="30">
        <v>-6185.2</v>
      </c>
      <c r="D32" s="30">
        <v>-19007.15</v>
      </c>
      <c r="E32" s="30">
        <v>-64853.21</v>
      </c>
      <c r="F32" s="26">
        <v>0</v>
      </c>
      <c r="G32" s="30">
        <v>-80381.83</v>
      </c>
      <c r="H32" s="30">
        <v>-15995.08</v>
      </c>
      <c r="I32" s="30">
        <v>-24961.29</v>
      </c>
      <c r="J32" s="30">
        <v>-7700.65</v>
      </c>
      <c r="K32" s="30">
        <f t="shared" si="7"/>
        <v>-281411.65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-5429.360000000001</v>
      </c>
      <c r="C33" s="27">
        <f aca="true" t="shared" si="10" ref="C33:J33">SUM(C34:C44)</f>
        <v>-5217.68</v>
      </c>
      <c r="D33" s="27">
        <f t="shared" si="10"/>
        <v>-24539.799999999996</v>
      </c>
      <c r="E33" s="27">
        <f t="shared" si="10"/>
        <v>-3651.3199999999997</v>
      </c>
      <c r="F33" s="27">
        <f t="shared" si="10"/>
        <v>-3947.66</v>
      </c>
      <c r="G33" s="27">
        <f t="shared" si="10"/>
        <v>-4254.589999999999</v>
      </c>
      <c r="H33" s="27">
        <f t="shared" si="10"/>
        <v>-3841.82</v>
      </c>
      <c r="I33" s="27">
        <f t="shared" si="10"/>
        <v>-5344.68</v>
      </c>
      <c r="J33" s="27">
        <f t="shared" si="10"/>
        <v>-7280.879999999999</v>
      </c>
      <c r="K33" s="30">
        <f t="shared" si="7"/>
        <v>-63507.789999999986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-6619.84</v>
      </c>
      <c r="C43" s="17">
        <v>-6361.75</v>
      </c>
      <c r="D43" s="17">
        <v>-7368.28</v>
      </c>
      <c r="E43" s="17">
        <v>-4451.94</v>
      </c>
      <c r="F43" s="17">
        <v>-4813.25</v>
      </c>
      <c r="G43" s="17">
        <v>-5187.48</v>
      </c>
      <c r="H43" s="17">
        <v>-4684.21</v>
      </c>
      <c r="I43" s="17">
        <v>-6516.6</v>
      </c>
      <c r="J43" s="17">
        <v>-2348.56</v>
      </c>
      <c r="K43" s="17">
        <f>SUM(B43:J43)</f>
        <v>-48351.90999999999</v>
      </c>
      <c r="L43" s="24"/>
      <c r="M43"/>
      <c r="N43"/>
    </row>
    <row r="44" spans="1:14" s="23" customFormat="1" ht="16.5" customHeight="1">
      <c r="A44" s="25" t="s">
        <v>73</v>
      </c>
      <c r="B44" s="17">
        <v>1190.48</v>
      </c>
      <c r="C44" s="17">
        <v>1144.07</v>
      </c>
      <c r="D44" s="17">
        <v>1325.08</v>
      </c>
      <c r="E44" s="17">
        <v>800.62</v>
      </c>
      <c r="F44" s="17">
        <v>865.59</v>
      </c>
      <c r="G44" s="17">
        <v>932.89</v>
      </c>
      <c r="H44" s="17">
        <v>842.39</v>
      </c>
      <c r="I44" s="17">
        <v>1171.92</v>
      </c>
      <c r="J44" s="17">
        <v>422.35</v>
      </c>
      <c r="K44" s="17">
        <f>SUM(B44:J44)</f>
        <v>8695.390000000001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1053795.95</v>
      </c>
      <c r="C48" s="27">
        <f aca="true" t="shared" si="11" ref="C48:J48">IF(C17+C27+C49&lt;0,0,C17+C27+C49)</f>
        <v>1065276.9299999997</v>
      </c>
      <c r="D48" s="27">
        <f t="shared" si="11"/>
        <v>1204711.38</v>
      </c>
      <c r="E48" s="27">
        <f t="shared" si="11"/>
        <v>693460.4199999999</v>
      </c>
      <c r="F48" s="27">
        <f t="shared" si="11"/>
        <v>813919.6400000001</v>
      </c>
      <c r="G48" s="27">
        <f t="shared" si="11"/>
        <v>831965.37</v>
      </c>
      <c r="H48" s="27">
        <f t="shared" si="11"/>
        <v>803987.4</v>
      </c>
      <c r="I48" s="27">
        <f t="shared" si="11"/>
        <v>1068709.63</v>
      </c>
      <c r="J48" s="27">
        <f t="shared" si="11"/>
        <v>402060</v>
      </c>
      <c r="K48" s="20">
        <f>SUM(B48:J48)</f>
        <v>7937886.720000001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1053795.96</v>
      </c>
      <c r="C54" s="10">
        <f t="shared" si="13"/>
        <v>1065276.92</v>
      </c>
      <c r="D54" s="10">
        <f t="shared" si="13"/>
        <v>1204711.38</v>
      </c>
      <c r="E54" s="10">
        <f t="shared" si="13"/>
        <v>693460.43</v>
      </c>
      <c r="F54" s="10">
        <f t="shared" si="13"/>
        <v>813919.64</v>
      </c>
      <c r="G54" s="10">
        <f t="shared" si="13"/>
        <v>831965.37</v>
      </c>
      <c r="H54" s="10">
        <f t="shared" si="13"/>
        <v>803987.4</v>
      </c>
      <c r="I54" s="10">
        <f>SUM(I55:I67)</f>
        <v>1068709.63</v>
      </c>
      <c r="J54" s="10">
        <f t="shared" si="13"/>
        <v>402060.01</v>
      </c>
      <c r="K54" s="5">
        <f>SUM(K55:K67)</f>
        <v>7937886.74</v>
      </c>
      <c r="L54" s="9"/>
    </row>
    <row r="55" spans="1:11" ht="16.5" customHeight="1">
      <c r="A55" s="7" t="s">
        <v>60</v>
      </c>
      <c r="B55" s="8">
        <v>920490.77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920490.77</v>
      </c>
    </row>
    <row r="56" spans="1:11" ht="16.5" customHeight="1">
      <c r="A56" s="7" t="s">
        <v>61</v>
      </c>
      <c r="B56" s="8">
        <v>133305.19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133305.19</v>
      </c>
    </row>
    <row r="57" spans="1:11" ht="16.5" customHeight="1">
      <c r="A57" s="7" t="s">
        <v>4</v>
      </c>
      <c r="B57" s="6">
        <v>0</v>
      </c>
      <c r="C57" s="8">
        <v>1065276.92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1065276.92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1204711.38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1204711.38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693460.43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693460.43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813919.64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813919.64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831965.37</v>
      </c>
      <c r="H61" s="6">
        <v>0</v>
      </c>
      <c r="I61" s="6">
        <v>0</v>
      </c>
      <c r="J61" s="6">
        <v>0</v>
      </c>
      <c r="K61" s="5">
        <f t="shared" si="14"/>
        <v>831965.37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803987.4</v>
      </c>
      <c r="I62" s="6">
        <v>0</v>
      </c>
      <c r="J62" s="6">
        <v>0</v>
      </c>
      <c r="K62" s="5">
        <f t="shared" si="14"/>
        <v>803987.4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379605.66</v>
      </c>
      <c r="J64" s="6">
        <v>0</v>
      </c>
      <c r="K64" s="5">
        <f t="shared" si="14"/>
        <v>379605.66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689103.97</v>
      </c>
      <c r="J65" s="6">
        <v>0</v>
      </c>
      <c r="K65" s="5">
        <f t="shared" si="14"/>
        <v>689103.97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402060.01</v>
      </c>
      <c r="K66" s="5">
        <f t="shared" si="14"/>
        <v>402060.01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2021-12-29T16:50:15Z</dcterms:modified>
  <cp:category/>
  <cp:version/>
  <cp:contentType/>
  <cp:contentStatus/>
</cp:coreProperties>
</file>