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'!$A$1:$K$67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<sst xmlns="http://schemas.openxmlformats.org/spreadsheetml/2006/main" count="75" uniqueCount="74">
  <si>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</si>
  <si>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</si>
  <si>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</si>
  <si>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</si>
  <si>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</si>
  <si>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</si>
  <si>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</si>
  <si>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</si>
  <si>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</si>
  <si>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</si>
  <si>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</si>
  <si>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</si>
  <si>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</si>
  <si>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</si>
  <si>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</si>
  <si>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</si>
  <si>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</si>
  <si>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</si>
  <si>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</si>
  <si>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</si>
  <si>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</si>
  <si>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</si>
  <si>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</si>
  <si>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</si>
  <si>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</si>
  <si>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</si>
  <si>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</si>
  <si>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</si>
  <si>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</si>
  <si>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</si>
  <si>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</si>
  <si>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</si>
  <si>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</si>
  <si>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</si>
  <si>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</si>
  <si>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</si>
  <si>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</si>
  <si>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</si>
  <si>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</si>
  <si>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</si>
  <si>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</si>
  <si>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</si>
  <si>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</si>
  <si>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</si>
  <si>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</si>
  <si>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</si>
  <si>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</si>
  <si>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</si>
  <si>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</si>
  <si>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</si>
  <si>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</si>
  <si>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</si>
  <si>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</si>
  <si>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</si>
  <si>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</si>
  <si>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</si>
  <si>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</si>
  <si>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</si>
  <si>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</si>
  <si>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</si>
  <si>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</si>
  <si>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</si>
  <si>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</si>
  <si>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</si>
  <si>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</si>
  <si>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</si>
  <si>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</si>
  <si>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</si>
  <si>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</si>
  <si>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</si>
  <si>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</si>
  <si>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</si>
  <si>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15/12/21 - VENCIMENTO 22/12/21</t>
  </si>
  <si>
    <t>5.2.11. Amortização dos Investimentos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</si>
</sst>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295254</v>
      </c>
      <c r="C7" s="47">
        <f t="shared" si="0"/>
        <v>242897</v>
      </c>
      <c r="D7" s="47">
        <f t="shared" si="0"/>
        <v>302727</v>
      </c>
      <c r="E7" s="47">
        <f t="shared" si="0"/>
        <v>168991</v>
      </c>
      <c r="F7" s="47">
        <f t="shared" si="0"/>
        <v>208481</v>
      </c>
      <c r="G7" s="47">
        <f t="shared" si="0"/>
        <v>212633</v>
      </c>
      <c r="H7" s="47">
        <f t="shared" si="0"/>
        <v>253778</v>
      </c>
      <c r="I7" s="47">
        <f t="shared" si="0"/>
        <v>347404</v>
      </c>
      <c r="J7" s="47">
        <f t="shared" si="0"/>
        <v>105981</v>
      </c>
      <c r="K7" s="47">
        <f t="shared" si="0"/>
        <v>2138146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21282</v>
      </c>
      <c r="C8" s="45">
        <f t="shared" si="1"/>
        <v>20725</v>
      </c>
      <c r="D8" s="45">
        <f t="shared" si="1"/>
        <v>21363</v>
      </c>
      <c r="E8" s="45">
        <f t="shared" si="1"/>
        <v>13614</v>
      </c>
      <c r="F8" s="45">
        <f t="shared" si="1"/>
        <v>15765</v>
      </c>
      <c r="G8" s="45">
        <f t="shared" si="1"/>
        <v>8573</v>
      </c>
      <c r="H8" s="45">
        <f t="shared" si="1"/>
        <v>8027</v>
      </c>
      <c r="I8" s="45">
        <f t="shared" si="1"/>
        <v>22849</v>
      </c>
      <c r="J8" s="45">
        <f t="shared" si="1"/>
        <v>4383</v>
      </c>
      <c r="K8" s="38">
        <f>SUM(B8:J8)</f>
        <v>136581</v>
      </c>
      <c r="L8"/>
      <c r="M8"/>
      <c r="N8"/>
    </row>
    <row r="9" spans="1:14" ht="16.5" customHeight="1">
      <c r="A9" s="22" t="s">
        <v>35</v>
      </c>
      <c r="B9" s="45">
        <v>21230</v>
      </c>
      <c r="C9" s="45">
        <v>20724</v>
      </c>
      <c r="D9" s="45">
        <v>21351</v>
      </c>
      <c r="E9" s="45">
        <v>13562</v>
      </c>
      <c r="F9" s="45">
        <v>15752</v>
      </c>
      <c r="G9" s="45">
        <v>8572</v>
      </c>
      <c r="H9" s="45">
        <v>8027</v>
      </c>
      <c r="I9" s="45">
        <v>22761</v>
      </c>
      <c r="J9" s="45">
        <v>4383</v>
      </c>
      <c r="K9" s="38">
        <f>SUM(B9:J9)</f>
        <v>136362</v>
      </c>
      <c r="L9"/>
      <c r="M9"/>
      <c r="N9"/>
    </row>
    <row r="10" spans="1:14" ht="16.5" customHeight="1">
      <c r="A10" s="22" t="s">
        <v>34</v>
      </c>
      <c r="B10" s="45">
        <v>52</v>
      </c>
      <c r="C10" s="45">
        <v>1</v>
      </c>
      <c r="D10" s="45">
        <v>12</v>
      </c>
      <c r="E10" s="45">
        <v>52</v>
      </c>
      <c r="F10" s="45">
        <v>13</v>
      </c>
      <c r="G10" s="45">
        <v>1</v>
      </c>
      <c r="H10" s="45">
        <v>0</v>
      </c>
      <c r="I10" s="45">
        <v>88</v>
      </c>
      <c r="J10" s="45">
        <v>0</v>
      </c>
      <c r="K10" s="38">
        <f>SUM(B10:J10)</f>
        <v>219</v>
      </c>
      <c r="L10"/>
      <c r="M10"/>
      <c r="N10"/>
    </row>
    <row r="11" spans="1:14" ht="16.5" customHeight="1">
      <c r="A11" s="44" t="s">
        <v>33</v>
      </c>
      <c r="B11" s="43">
        <v>273972</v>
      </c>
      <c r="C11" s="43">
        <v>222172</v>
      </c>
      <c r="D11" s="43">
        <v>281364</v>
      </c>
      <c r="E11" s="43">
        <v>155377</v>
      </c>
      <c r="F11" s="43">
        <v>192716</v>
      </c>
      <c r="G11" s="43">
        <v>204060</v>
      </c>
      <c r="H11" s="43">
        <v>245751</v>
      </c>
      <c r="I11" s="43">
        <v>324555</v>
      </c>
      <c r="J11" s="43">
        <v>101598</v>
      </c>
      <c r="K11" s="38">
        <f>SUM(B11:J11)</f>
        <v>2001565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3.407</v>
      </c>
      <c r="C13" s="42">
        <v>3.743</v>
      </c>
      <c r="D13" s="42">
        <v>4.1493</v>
      </c>
      <c r="E13" s="42">
        <v>3.6076</v>
      </c>
      <c r="F13" s="42">
        <v>3.8177</v>
      </c>
      <c r="G13" s="42">
        <v>3.8563</v>
      </c>
      <c r="H13" s="42">
        <v>3.0705</v>
      </c>
      <c r="I13" s="42">
        <v>3.1016</v>
      </c>
      <c r="J13" s="42">
        <v>3.5096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1.195808610735629</v>
      </c>
      <c r="C15" s="39">
        <v>1.272729678424697</v>
      </c>
      <c r="D15" s="39">
        <v>1.079148696452283</v>
      </c>
      <c r="E15" s="39">
        <v>1.341312954742019</v>
      </c>
      <c r="F15" s="39">
        <v>1.090322595833414</v>
      </c>
      <c r="G15" s="39">
        <v>1.165756746991584</v>
      </c>
      <c r="H15" s="39">
        <v>1.091637518100426</v>
      </c>
      <c r="I15" s="39">
        <v>1.086102716851661</v>
      </c>
      <c r="J15" s="39">
        <v>1.154010547834179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1235984.41</v>
      </c>
      <c r="C17" s="36">
        <f aca="true" t="shared" si="2" ref="C17:J17">C18+C19+C20+C21+C22+C23+C24</f>
        <v>1189047.92</v>
      </c>
      <c r="D17" s="36">
        <f t="shared" si="2"/>
        <v>1384121.88</v>
      </c>
      <c r="E17" s="36">
        <f t="shared" si="2"/>
        <v>841993.87</v>
      </c>
      <c r="F17" s="36">
        <f t="shared" si="2"/>
        <v>890629.85</v>
      </c>
      <c r="G17" s="36">
        <f t="shared" si="2"/>
        <v>976346.7000000001</v>
      </c>
      <c r="H17" s="36">
        <f t="shared" si="2"/>
        <v>877562.77</v>
      </c>
      <c r="I17" s="36">
        <f t="shared" si="2"/>
        <v>1219280.5799999998</v>
      </c>
      <c r="J17" s="36">
        <f t="shared" si="2"/>
        <v>442606.82999999996</v>
      </c>
      <c r="K17" s="36">
        <f aca="true" t="shared" si="3" ref="K17:K24">SUM(B17:J17)</f>
        <v>9057574.81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1005930.38</v>
      </c>
      <c r="C18" s="30">
        <f t="shared" si="4"/>
        <v>909163.47</v>
      </c>
      <c r="D18" s="30">
        <f t="shared" si="4"/>
        <v>1256105.14</v>
      </c>
      <c r="E18" s="30">
        <f t="shared" si="4"/>
        <v>609651.93</v>
      </c>
      <c r="F18" s="30">
        <f t="shared" si="4"/>
        <v>795917.91</v>
      </c>
      <c r="G18" s="30">
        <f t="shared" si="4"/>
        <v>819976.64</v>
      </c>
      <c r="H18" s="30">
        <f t="shared" si="4"/>
        <v>779225.35</v>
      </c>
      <c r="I18" s="30">
        <f t="shared" si="4"/>
        <v>1077508.25</v>
      </c>
      <c r="J18" s="30">
        <f t="shared" si="4"/>
        <v>371950.92</v>
      </c>
      <c r="K18" s="30">
        <f t="shared" si="3"/>
        <v>7625429.989999999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196969.83</v>
      </c>
      <c r="C19" s="30">
        <f t="shared" si="5"/>
        <v>247955.86</v>
      </c>
      <c r="D19" s="30">
        <f t="shared" si="5"/>
        <v>99419.08</v>
      </c>
      <c r="E19" s="30">
        <f t="shared" si="5"/>
        <v>208082.1</v>
      </c>
      <c r="F19" s="30">
        <f t="shared" si="5"/>
        <v>71889.37</v>
      </c>
      <c r="G19" s="30">
        <f t="shared" si="5"/>
        <v>135916.66</v>
      </c>
      <c r="H19" s="30">
        <f t="shared" si="5"/>
        <v>71406.28</v>
      </c>
      <c r="I19" s="30">
        <f t="shared" si="5"/>
        <v>92776.39</v>
      </c>
      <c r="J19" s="30">
        <f t="shared" si="5"/>
        <v>57284.36</v>
      </c>
      <c r="K19" s="30">
        <f t="shared" si="3"/>
        <v>1181699.93</v>
      </c>
      <c r="L19"/>
      <c r="M19"/>
      <c r="N19"/>
    </row>
    <row r="20" spans="1:14" ht="16.5" customHeight="1">
      <c r="A20" s="18" t="s">
        <v>28</v>
      </c>
      <c r="B20" s="30">
        <v>31742.97</v>
      </c>
      <c r="C20" s="30">
        <v>29246.13</v>
      </c>
      <c r="D20" s="30">
        <v>24573.97</v>
      </c>
      <c r="E20" s="30">
        <v>21577.38</v>
      </c>
      <c r="F20" s="30">
        <v>21481.34</v>
      </c>
      <c r="G20" s="30">
        <v>19112.17</v>
      </c>
      <c r="H20" s="30">
        <v>24248.68</v>
      </c>
      <c r="I20" s="30">
        <v>46313.48</v>
      </c>
      <c r="J20" s="30">
        <v>12030.32</v>
      </c>
      <c r="K20" s="30">
        <f t="shared" si="3"/>
        <v>230326.44000000003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+B28+B33+B46</f>
        <v>-153044.21</v>
      </c>
      <c r="C27" s="30">
        <f t="shared" si="6"/>
        <v>-102968</v>
      </c>
      <c r="D27" s="30">
        <f t="shared" si="6"/>
        <v>-138135.63999999998</v>
      </c>
      <c r="E27" s="30">
        <f t="shared" si="6"/>
        <v>-121262.78</v>
      </c>
      <c r="F27" s="30">
        <f t="shared" si="6"/>
        <v>-73214.13</v>
      </c>
      <c r="G27" s="30">
        <f t="shared" si="6"/>
        <v>-96287.08</v>
      </c>
      <c r="H27" s="30">
        <f t="shared" si="6"/>
        <v>-46898.07000000001</v>
      </c>
      <c r="I27" s="30">
        <f t="shared" si="6"/>
        <v>-117551.32</v>
      </c>
      <c r="J27" s="30">
        <f t="shared" si="6"/>
        <v>-30296.66</v>
      </c>
      <c r="K27" s="30">
        <f aca="true" t="shared" si="7" ref="K27:K35">SUM(B27:J27)</f>
        <v>-879657.89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-147625.44</v>
      </c>
      <c r="C28" s="30">
        <f t="shared" si="8"/>
        <v>-97750.32</v>
      </c>
      <c r="D28" s="30">
        <f t="shared" si="8"/>
        <v>-113564.09</v>
      </c>
      <c r="E28" s="30">
        <f t="shared" si="8"/>
        <v>-117569.13</v>
      </c>
      <c r="F28" s="30">
        <f t="shared" si="8"/>
        <v>-69308.8</v>
      </c>
      <c r="G28" s="30">
        <f t="shared" si="8"/>
        <v>-92000.75</v>
      </c>
      <c r="H28" s="30">
        <f t="shared" si="8"/>
        <v>-43045.66</v>
      </c>
      <c r="I28" s="30">
        <f t="shared" si="8"/>
        <v>-112206.64</v>
      </c>
      <c r="J28" s="30">
        <f t="shared" si="8"/>
        <v>-23005.21</v>
      </c>
      <c r="K28" s="30">
        <f t="shared" si="7"/>
        <v>-816076.04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-93412</v>
      </c>
      <c r="C29" s="30">
        <f aca="true" t="shared" si="9" ref="C29:J29">-ROUND((C9)*$E$3,2)</f>
        <v>-91185.6</v>
      </c>
      <c r="D29" s="30">
        <f t="shared" si="9"/>
        <v>-93944.4</v>
      </c>
      <c r="E29" s="30">
        <f t="shared" si="9"/>
        <v>-59672.8</v>
      </c>
      <c r="F29" s="30">
        <f t="shared" si="9"/>
        <v>-69308.8</v>
      </c>
      <c r="G29" s="30">
        <f t="shared" si="9"/>
        <v>-37716.8</v>
      </c>
      <c r="H29" s="30">
        <f t="shared" si="9"/>
        <v>-35318.8</v>
      </c>
      <c r="I29" s="30">
        <f t="shared" si="9"/>
        <v>-100148.4</v>
      </c>
      <c r="J29" s="30">
        <f t="shared" si="9"/>
        <v>-19285.2</v>
      </c>
      <c r="K29" s="30">
        <f t="shared" si="7"/>
        <v>-599992.7999999999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-400.4</v>
      </c>
      <c r="C31" s="30">
        <v>-123.2</v>
      </c>
      <c r="D31" s="30">
        <v>-215.6</v>
      </c>
      <c r="E31" s="30">
        <v>-61.6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-800.8000000000001</v>
      </c>
      <c r="L31"/>
      <c r="M31"/>
      <c r="N31"/>
    </row>
    <row r="32" spans="1:14" ht="16.5" customHeight="1">
      <c r="A32" s="25" t="s">
        <v>21</v>
      </c>
      <c r="B32" s="30">
        <v>-53813.04</v>
      </c>
      <c r="C32" s="30">
        <v>-6441.52</v>
      </c>
      <c r="D32" s="30">
        <v>-19404.09</v>
      </c>
      <c r="E32" s="30">
        <v>-57834.73</v>
      </c>
      <c r="F32" s="26">
        <v>0</v>
      </c>
      <c r="G32" s="30">
        <v>-54283.95</v>
      </c>
      <c r="H32" s="30">
        <v>-7726.86</v>
      </c>
      <c r="I32" s="30">
        <v>-12058.24</v>
      </c>
      <c r="J32" s="30">
        <v>-3720.01</v>
      </c>
      <c r="K32" s="30">
        <f t="shared" si="7"/>
        <v>-215282.44</v>
      </c>
      <c r="L32"/>
      <c r="M32"/>
      <c r="N32"/>
    </row>
    <row r="33" spans="1:14" s="23" customFormat="1" ht="16.5" customHeight="1">
      <c r="A33" s="18" t="s">
        <v>20</v>
      </c>
      <c r="B33" s="27">
        <f>SUM(B34:B44)</f>
        <v>-5418.77</v>
      </c>
      <c r="C33" s="27">
        <f aca="true" t="shared" si="10" ref="C33:J33">SUM(C34:C44)</f>
        <v>-5217.68</v>
      </c>
      <c r="D33" s="27">
        <f t="shared" si="10"/>
        <v>-24571.549999999996</v>
      </c>
      <c r="E33" s="27">
        <f t="shared" si="10"/>
        <v>-3693.65</v>
      </c>
      <c r="F33" s="27">
        <f t="shared" si="10"/>
        <v>-3905.3300000000004</v>
      </c>
      <c r="G33" s="27">
        <f t="shared" si="10"/>
        <v>-4286.33</v>
      </c>
      <c r="H33" s="27">
        <f t="shared" si="10"/>
        <v>-3852.41</v>
      </c>
      <c r="I33" s="27">
        <f t="shared" si="10"/>
        <v>-5344.68</v>
      </c>
      <c r="J33" s="27">
        <f t="shared" si="10"/>
        <v>-7291.45</v>
      </c>
      <c r="K33" s="30">
        <f t="shared" si="7"/>
        <v>-63581.85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27">
        <v>-6606.93</v>
      </c>
      <c r="C43" s="27">
        <v>-6361.75</v>
      </c>
      <c r="D43" s="27">
        <v>-7406.99</v>
      </c>
      <c r="E43" s="27">
        <v>-4503.55</v>
      </c>
      <c r="F43" s="27">
        <v>-4761.64</v>
      </c>
      <c r="G43" s="27">
        <v>-5226.19</v>
      </c>
      <c r="H43" s="27">
        <v>-4697.12</v>
      </c>
      <c r="I43" s="27">
        <v>-6516.6</v>
      </c>
      <c r="J43" s="27">
        <v>-2361.46</v>
      </c>
      <c r="K43" s="27">
        <f>SUM(B43:J43)</f>
        <v>-48442.229999999996</v>
      </c>
      <c r="L43" s="24"/>
      <c r="M43"/>
      <c r="N43"/>
    </row>
    <row r="44" spans="1:14" s="23" customFormat="1" ht="16.5" customHeight="1">
      <c r="A44" s="25" t="s">
        <v>73</v>
      </c>
      <c r="B44" s="27">
        <v>1188.16</v>
      </c>
      <c r="C44" s="27">
        <v>1144.07</v>
      </c>
      <c r="D44" s="27">
        <v>1332.04</v>
      </c>
      <c r="E44" s="27">
        <v>809.9</v>
      </c>
      <c r="F44" s="27">
        <v>856.31</v>
      </c>
      <c r="G44" s="27">
        <v>939.86</v>
      </c>
      <c r="H44" s="27">
        <v>844.71</v>
      </c>
      <c r="I44" s="27">
        <v>1171.92</v>
      </c>
      <c r="J44" s="27">
        <v>424.68</v>
      </c>
      <c r="K44" s="27">
        <f>SUM(B44:J44)</f>
        <v>8711.65</v>
      </c>
      <c r="L44" s="24"/>
      <c r="M44"/>
      <c r="N44"/>
    </row>
    <row r="45" spans="1:12" ht="12" customHeight="1">
      <c r="A45" s="22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21"/>
    </row>
    <row r="46" spans="1:14" ht="16.5" customHeight="1">
      <c r="A46" s="18" t="s">
        <v>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1"/>
      <c r="M46"/>
      <c r="N46"/>
    </row>
    <row r="47" spans="1:12" ht="12" customHeight="1">
      <c r="A47" s="18"/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/>
      <c r="L47" s="9"/>
    </row>
    <row r="48" spans="1:12" ht="16.5" customHeight="1">
      <c r="A48" s="16" t="s">
        <v>8</v>
      </c>
      <c r="B48" s="27">
        <f>IF(B17+B27+B49&lt;0,0,B17+B27+B49)</f>
        <v>1082940.2</v>
      </c>
      <c r="C48" s="27">
        <f aca="true" t="shared" si="11" ref="C48:J48">IF(C17+C27+C49&lt;0,0,C17+C27+C49)</f>
        <v>1086079.92</v>
      </c>
      <c r="D48" s="27">
        <f t="shared" si="11"/>
        <v>1245986.24</v>
      </c>
      <c r="E48" s="27">
        <f t="shared" si="11"/>
        <v>720731.09</v>
      </c>
      <c r="F48" s="27">
        <f t="shared" si="11"/>
        <v>817415.72</v>
      </c>
      <c r="G48" s="27">
        <f t="shared" si="11"/>
        <v>880059.6200000001</v>
      </c>
      <c r="H48" s="27">
        <f t="shared" si="11"/>
        <v>830664.7</v>
      </c>
      <c r="I48" s="27">
        <f t="shared" si="11"/>
        <v>1101729.2599999998</v>
      </c>
      <c r="J48" s="27">
        <f t="shared" si="11"/>
        <v>412310.17</v>
      </c>
      <c r="K48" s="20">
        <f>SUM(B48:J48)</f>
        <v>8177916.92</v>
      </c>
      <c r="L48" s="55"/>
    </row>
    <row r="49" spans="1:13" ht="16.5" customHeight="1">
      <c r="A49" s="18" t="s">
        <v>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M49" s="19"/>
    </row>
    <row r="50" spans="1:14" ht="16.5" customHeight="1">
      <c r="A50" s="18" t="s">
        <v>6</v>
      </c>
      <c r="B50" s="27">
        <f>IF(B17+B27+B49&gt;0,0,B17+B27+B49)</f>
        <v>0</v>
      </c>
      <c r="C50" s="27">
        <f aca="true" t="shared" si="12" ref="C50:J50">IF(C17+C27+C49&gt;0,0,C17+C27+C49)</f>
        <v>0</v>
      </c>
      <c r="D50" s="27">
        <f t="shared" si="12"/>
        <v>0</v>
      </c>
      <c r="E50" s="27">
        <f t="shared" si="12"/>
        <v>0</v>
      </c>
      <c r="F50" s="27">
        <f t="shared" si="12"/>
        <v>0</v>
      </c>
      <c r="G50" s="27">
        <f t="shared" si="12"/>
        <v>0</v>
      </c>
      <c r="H50" s="27">
        <f t="shared" si="12"/>
        <v>0</v>
      </c>
      <c r="I50" s="27">
        <f t="shared" si="12"/>
        <v>0</v>
      </c>
      <c r="J50" s="27">
        <f t="shared" si="12"/>
        <v>0</v>
      </c>
      <c r="K50" s="17">
        <f>SUM(B50:J50)</f>
        <v>0</v>
      </c>
      <c r="L50"/>
      <c r="M50"/>
      <c r="N50"/>
    </row>
    <row r="51" spans="1:11" ht="12" customHeight="1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 customHeight="1">
      <c r="A53" s="13"/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/>
    </row>
    <row r="54" spans="1:12" ht="16.5" customHeight="1">
      <c r="A54" s="11" t="s">
        <v>5</v>
      </c>
      <c r="B54" s="10">
        <f aca="true" t="shared" si="13" ref="B54:J54">SUM(B55:B66)</f>
        <v>1082940.2</v>
      </c>
      <c r="C54" s="10">
        <f t="shared" si="13"/>
        <v>1086079.92</v>
      </c>
      <c r="D54" s="10">
        <f t="shared" si="13"/>
        <v>1245986.25</v>
      </c>
      <c r="E54" s="10">
        <f t="shared" si="13"/>
        <v>720731.1</v>
      </c>
      <c r="F54" s="10">
        <f t="shared" si="13"/>
        <v>817415.73</v>
      </c>
      <c r="G54" s="10">
        <f t="shared" si="13"/>
        <v>880059.62</v>
      </c>
      <c r="H54" s="10">
        <f t="shared" si="13"/>
        <v>830664.7</v>
      </c>
      <c r="I54" s="10">
        <f>SUM(I55:I67)</f>
        <v>1101729.25</v>
      </c>
      <c r="J54" s="10">
        <f t="shared" si="13"/>
        <v>412310.17</v>
      </c>
      <c r="K54" s="5">
        <f>SUM(K55:K67)</f>
        <v>8177916.94</v>
      </c>
      <c r="L54" s="9"/>
    </row>
    <row r="55" spans="1:11" ht="16.5" customHeight="1">
      <c r="A55" s="7" t="s">
        <v>60</v>
      </c>
      <c r="B55" s="8">
        <v>945623.38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aca="true" t="shared" si="14" ref="K55:K66">SUM(B55:J55)</f>
        <v>945623.38</v>
      </c>
    </row>
    <row r="56" spans="1:11" ht="16.5" customHeight="1">
      <c r="A56" s="7" t="s">
        <v>61</v>
      </c>
      <c r="B56" s="8">
        <v>137316.82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137316.82</v>
      </c>
    </row>
    <row r="57" spans="1:11" ht="16.5" customHeight="1">
      <c r="A57" s="7" t="s">
        <v>4</v>
      </c>
      <c r="B57" s="6">
        <v>0</v>
      </c>
      <c r="C57" s="8">
        <v>1086079.92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1086079.92</v>
      </c>
    </row>
    <row r="58" spans="1:11" ht="16.5" customHeight="1">
      <c r="A58" s="7" t="s">
        <v>3</v>
      </c>
      <c r="B58" s="6">
        <v>0</v>
      </c>
      <c r="C58" s="6">
        <v>0</v>
      </c>
      <c r="D58" s="8">
        <v>1245986.25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1245986.25</v>
      </c>
    </row>
    <row r="59" spans="1:11" ht="16.5" customHeight="1">
      <c r="A59" s="7" t="s">
        <v>2</v>
      </c>
      <c r="B59" s="6">
        <v>0</v>
      </c>
      <c r="C59" s="6">
        <v>0</v>
      </c>
      <c r="D59" s="6">
        <v>0</v>
      </c>
      <c r="E59" s="8">
        <v>720731.1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720731.1</v>
      </c>
    </row>
    <row r="60" spans="1:11" ht="16.5" customHeight="1">
      <c r="A60" s="7" t="s">
        <v>1</v>
      </c>
      <c r="B60" s="6">
        <v>0</v>
      </c>
      <c r="C60" s="6">
        <v>0</v>
      </c>
      <c r="D60" s="6">
        <v>0</v>
      </c>
      <c r="E60" s="6">
        <v>0</v>
      </c>
      <c r="F60" s="8">
        <v>817415.73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817415.73</v>
      </c>
    </row>
    <row r="61" spans="1:11" ht="16.5" customHeight="1">
      <c r="A61" s="7" t="s">
        <v>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8">
        <v>880059.62</v>
      </c>
      <c r="H61" s="6">
        <v>0</v>
      </c>
      <c r="I61" s="6">
        <v>0</v>
      </c>
      <c r="J61" s="6">
        <v>0</v>
      </c>
      <c r="K61" s="5">
        <f t="shared" si="14"/>
        <v>880059.62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8">
        <v>830664.7</v>
      </c>
      <c r="I62" s="6">
        <v>0</v>
      </c>
      <c r="J62" s="6">
        <v>0</v>
      </c>
      <c r="K62" s="5">
        <f t="shared" si="14"/>
        <v>830664.7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0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399266.68</v>
      </c>
      <c r="J64" s="6">
        <v>0</v>
      </c>
      <c r="K64" s="5">
        <f t="shared" si="14"/>
        <v>399266.68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702462.57</v>
      </c>
      <c r="J65" s="6">
        <v>0</v>
      </c>
      <c r="K65" s="5">
        <f t="shared" si="14"/>
        <v>702462.57</v>
      </c>
    </row>
    <row r="66" spans="1:11" ht="16.5" customHeight="1">
      <c r="A66" s="7" t="s">
        <v>57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412310.17</v>
      </c>
      <c r="K66" s="5">
        <f t="shared" si="14"/>
        <v>412310.17</v>
      </c>
    </row>
    <row r="67" spans="1:11" ht="18" customHeight="1">
      <c r="A67" s="4" t="s">
        <v>68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2">
        <f>SUM(B67:J67)</f>
        <v>0</v>
      </c>
    </row>
    <row r="68" ht="18" customHeight="1"/>
    <row r="69" ht="18" customHeight="1"/>
    <row r="70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2021-12-21T17:02:56Z</dcterms:modified>
  <cp:category/>
  <cp:version/>
  <cp:contentType/>
  <cp:contentStatus/>
</cp:coreProperties>
</file>