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'!$A$1:$K$67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<sst xmlns="http://schemas.openxmlformats.org/spreadsheetml/2006/main" count="75" uniqueCount="74">
  <si>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</si>
  <si>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</si>
  <si>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</si>
  <si>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</si>
  <si>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</si>
  <si>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</si>
  <si>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</si>
  <si>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</si>
  <si>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</si>
  <si>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</si>
  <si>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</si>
  <si>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</si>
  <si>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</si>
  <si>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</si>
  <si>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</si>
  <si>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</si>
  <si>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</si>
  <si>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</si>
  <si>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</si>
  <si>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</si>
  <si>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</si>
  <si>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</si>
  <si>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</si>
  <si>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</si>
  <si>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</si>
  <si>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</si>
  <si>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</si>
  <si>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</si>
  <si>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</si>
  <si>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</si>
  <si>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</si>
  <si>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</si>
  <si>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</si>
  <si>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</si>
  <si>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</si>
  <si>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</si>
  <si>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</si>
  <si>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</si>
  <si>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</si>
  <si>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</si>
  <si>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</si>
  <si>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</si>
  <si>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</si>
  <si>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</si>
  <si>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</si>
  <si>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</si>
  <si>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</si>
  <si>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</si>
  <si>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</si>
  <si>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</si>
  <si>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</si>
  <si>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</si>
  <si>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</si>
  <si>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</si>
  <si>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</si>
  <si>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</si>
  <si>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</si>
  <si>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</si>
  <si>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</si>
  <si>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</si>
  <si>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</si>
  <si>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</si>
  <si>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</si>
  <si>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</si>
  <si>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</si>
  <si>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</si>
  <si>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</si>
  <si>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</si>
  <si>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</si>
  <si>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</si>
  <si>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</si>
  <si>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</si>
  <si>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12/12/21 - VENCIMENTO 17/12/21</t>
  </si>
  <si>
    <t>5.2.11. Amortização dos Investimentos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</si>
</sst>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103403</v>
      </c>
      <c r="C7" s="47">
        <f t="shared" si="0"/>
        <v>77463</v>
      </c>
      <c r="D7" s="47">
        <f t="shared" si="0"/>
        <v>111919</v>
      </c>
      <c r="E7" s="47">
        <f t="shared" si="0"/>
        <v>55494</v>
      </c>
      <c r="F7" s="47">
        <f t="shared" si="0"/>
        <v>87387</v>
      </c>
      <c r="G7" s="47">
        <f t="shared" si="0"/>
        <v>85325</v>
      </c>
      <c r="H7" s="47">
        <f t="shared" si="0"/>
        <v>107343</v>
      </c>
      <c r="I7" s="47">
        <f t="shared" si="0"/>
        <v>133028</v>
      </c>
      <c r="J7" s="47">
        <f t="shared" si="0"/>
        <v>29912</v>
      </c>
      <c r="K7" s="47">
        <f t="shared" si="0"/>
        <v>791274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10909</v>
      </c>
      <c r="C8" s="45">
        <f t="shared" si="1"/>
        <v>10383</v>
      </c>
      <c r="D8" s="45">
        <f t="shared" si="1"/>
        <v>11828</v>
      </c>
      <c r="E8" s="45">
        <f t="shared" si="1"/>
        <v>6480</v>
      </c>
      <c r="F8" s="45">
        <f t="shared" si="1"/>
        <v>9026</v>
      </c>
      <c r="G8" s="45">
        <f t="shared" si="1"/>
        <v>5695</v>
      </c>
      <c r="H8" s="45">
        <f t="shared" si="1"/>
        <v>5445</v>
      </c>
      <c r="I8" s="45">
        <f t="shared" si="1"/>
        <v>12164</v>
      </c>
      <c r="J8" s="45">
        <f t="shared" si="1"/>
        <v>1617</v>
      </c>
      <c r="K8" s="38">
        <f>SUM(B8:J8)</f>
        <v>73547</v>
      </c>
      <c r="L8"/>
      <c r="M8"/>
      <c r="N8"/>
    </row>
    <row r="9" spans="1:14" ht="16.5" customHeight="1">
      <c r="A9" s="22" t="s">
        <v>35</v>
      </c>
      <c r="B9" s="45">
        <v>10902</v>
      </c>
      <c r="C9" s="45">
        <v>10381</v>
      </c>
      <c r="D9" s="45">
        <v>11824</v>
      </c>
      <c r="E9" s="45">
        <v>6450</v>
      </c>
      <c r="F9" s="45">
        <v>9011</v>
      </c>
      <c r="G9" s="45">
        <v>5694</v>
      </c>
      <c r="H9" s="45">
        <v>5445</v>
      </c>
      <c r="I9" s="45">
        <v>12132</v>
      </c>
      <c r="J9" s="45">
        <v>1617</v>
      </c>
      <c r="K9" s="38">
        <f>SUM(B9:J9)</f>
        <v>73456</v>
      </c>
      <c r="L9"/>
      <c r="M9"/>
      <c r="N9"/>
    </row>
    <row r="10" spans="1:14" ht="16.5" customHeight="1">
      <c r="A10" s="22" t="s">
        <v>34</v>
      </c>
      <c r="B10" s="45">
        <v>7</v>
      </c>
      <c r="C10" s="45">
        <v>2</v>
      </c>
      <c r="D10" s="45">
        <v>4</v>
      </c>
      <c r="E10" s="45">
        <v>30</v>
      </c>
      <c r="F10" s="45">
        <v>15</v>
      </c>
      <c r="G10" s="45">
        <v>1</v>
      </c>
      <c r="H10" s="45">
        <v>0</v>
      </c>
      <c r="I10" s="45">
        <v>32</v>
      </c>
      <c r="J10" s="45">
        <v>0</v>
      </c>
      <c r="K10" s="38">
        <f>SUM(B10:J10)</f>
        <v>91</v>
      </c>
      <c r="L10"/>
      <c r="M10"/>
      <c r="N10"/>
    </row>
    <row r="11" spans="1:14" ht="16.5" customHeight="1">
      <c r="A11" s="44" t="s">
        <v>33</v>
      </c>
      <c r="B11" s="43">
        <v>92494</v>
      </c>
      <c r="C11" s="43">
        <v>67080</v>
      </c>
      <c r="D11" s="43">
        <v>100091</v>
      </c>
      <c r="E11" s="43">
        <v>49014</v>
      </c>
      <c r="F11" s="43">
        <v>78361</v>
      </c>
      <c r="G11" s="43">
        <v>79630</v>
      </c>
      <c r="H11" s="43">
        <v>101898</v>
      </c>
      <c r="I11" s="43">
        <v>120864</v>
      </c>
      <c r="J11" s="43">
        <v>28295</v>
      </c>
      <c r="K11" s="38">
        <f>SUM(B11:J11)</f>
        <v>717727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3.407</v>
      </c>
      <c r="C13" s="42">
        <v>3.743</v>
      </c>
      <c r="D13" s="42">
        <v>4.1493</v>
      </c>
      <c r="E13" s="42">
        <v>3.6076</v>
      </c>
      <c r="F13" s="42">
        <v>3.8177</v>
      </c>
      <c r="G13" s="42">
        <v>3.8563</v>
      </c>
      <c r="H13" s="42">
        <v>3.0705</v>
      </c>
      <c r="I13" s="42">
        <v>3.1016</v>
      </c>
      <c r="J13" s="42">
        <v>3.5096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1.072593259702266</v>
      </c>
      <c r="C15" s="39">
        <v>1.190830201526655</v>
      </c>
      <c r="D15" s="39">
        <v>0.964319354230232</v>
      </c>
      <c r="E15" s="39">
        <v>1.157904219456026</v>
      </c>
      <c r="F15" s="39">
        <v>1.032132693305584</v>
      </c>
      <c r="G15" s="39">
        <v>1.082732946897324</v>
      </c>
      <c r="H15" s="39">
        <v>1.007682025019881</v>
      </c>
      <c r="I15" s="39">
        <v>1.012858639144839</v>
      </c>
      <c r="J15" s="39">
        <v>1.08553030636755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391835.98</v>
      </c>
      <c r="C17" s="36">
        <f aca="true" t="shared" si="2" ref="C17:J17">C18+C19+C20+C21+C22+C23+C24</f>
        <v>364493.60000000003</v>
      </c>
      <c r="D17" s="36">
        <f t="shared" si="2"/>
        <v>463879.98</v>
      </c>
      <c r="E17" s="36">
        <f t="shared" si="2"/>
        <v>245849.85</v>
      </c>
      <c r="F17" s="36">
        <f t="shared" si="2"/>
        <v>356864.64999999997</v>
      </c>
      <c r="G17" s="36">
        <f t="shared" si="2"/>
        <v>364279.61999999994</v>
      </c>
      <c r="H17" s="36">
        <f t="shared" si="2"/>
        <v>349497.36</v>
      </c>
      <c r="I17" s="36">
        <f t="shared" si="2"/>
        <v>442298.8</v>
      </c>
      <c r="J17" s="36">
        <f t="shared" si="2"/>
        <v>120951.73</v>
      </c>
      <c r="K17" s="36">
        <f aca="true" t="shared" si="3" ref="K17:K24">SUM(B17:J17)</f>
        <v>3099951.57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352294.02</v>
      </c>
      <c r="C18" s="30">
        <f t="shared" si="4"/>
        <v>289944.01</v>
      </c>
      <c r="D18" s="30">
        <f t="shared" si="4"/>
        <v>464385.51</v>
      </c>
      <c r="E18" s="30">
        <f t="shared" si="4"/>
        <v>200200.15</v>
      </c>
      <c r="F18" s="30">
        <f t="shared" si="4"/>
        <v>333617.35</v>
      </c>
      <c r="G18" s="30">
        <f t="shared" si="4"/>
        <v>329038.8</v>
      </c>
      <c r="H18" s="30">
        <f t="shared" si="4"/>
        <v>329596.68</v>
      </c>
      <c r="I18" s="30">
        <f t="shared" si="4"/>
        <v>412599.64</v>
      </c>
      <c r="J18" s="30">
        <f t="shared" si="4"/>
        <v>104979.16</v>
      </c>
      <c r="K18" s="30">
        <f t="shared" si="3"/>
        <v>2816655.3200000003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25574.17</v>
      </c>
      <c r="C19" s="30">
        <f t="shared" si="5"/>
        <v>55330.07</v>
      </c>
      <c r="D19" s="30">
        <f t="shared" si="5"/>
        <v>-16569.57</v>
      </c>
      <c r="E19" s="30">
        <f t="shared" si="5"/>
        <v>31612.45</v>
      </c>
      <c r="F19" s="30">
        <f t="shared" si="5"/>
        <v>10720.02</v>
      </c>
      <c r="G19" s="30">
        <f t="shared" si="5"/>
        <v>27222.35</v>
      </c>
      <c r="H19" s="30">
        <f t="shared" si="5"/>
        <v>2531.97</v>
      </c>
      <c r="I19" s="30">
        <f t="shared" si="5"/>
        <v>5305.47</v>
      </c>
      <c r="J19" s="30">
        <f t="shared" si="5"/>
        <v>8978.9</v>
      </c>
      <c r="K19" s="30">
        <f t="shared" si="3"/>
        <v>150705.83</v>
      </c>
      <c r="L19"/>
      <c r="M19"/>
      <c r="N19"/>
    </row>
    <row r="20" spans="1:14" ht="16.5" customHeight="1">
      <c r="A20" s="18" t="s">
        <v>28</v>
      </c>
      <c r="B20" s="30">
        <v>12626.56</v>
      </c>
      <c r="C20" s="30">
        <v>16537.06</v>
      </c>
      <c r="D20" s="30">
        <v>12040.35</v>
      </c>
      <c r="E20" s="30">
        <v>11354.79</v>
      </c>
      <c r="F20" s="30">
        <v>11186.05</v>
      </c>
      <c r="G20" s="30">
        <v>6677.24</v>
      </c>
      <c r="H20" s="30">
        <v>14686.25</v>
      </c>
      <c r="I20" s="30">
        <v>21711.23</v>
      </c>
      <c r="J20" s="30">
        <v>5652.44</v>
      </c>
      <c r="K20" s="30">
        <f t="shared" si="3"/>
        <v>112471.97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+B28+B33+B46</f>
        <v>-52763.14</v>
      </c>
      <c r="C27" s="30">
        <f t="shared" si="6"/>
        <v>-50132.06</v>
      </c>
      <c r="D27" s="30">
        <f t="shared" si="6"/>
        <v>-76194.97</v>
      </c>
      <c r="E27" s="30">
        <f t="shared" si="6"/>
        <v>-31385.72</v>
      </c>
      <c r="F27" s="30">
        <f t="shared" si="6"/>
        <v>-44008.82</v>
      </c>
      <c r="G27" s="30">
        <f t="shared" si="6"/>
        <v>-29509.26</v>
      </c>
      <c r="H27" s="30">
        <f t="shared" si="6"/>
        <v>-28233.75</v>
      </c>
      <c r="I27" s="30">
        <f t="shared" si="6"/>
        <v>-58788.990000000005</v>
      </c>
      <c r="J27" s="30">
        <f t="shared" si="6"/>
        <v>-13951.16</v>
      </c>
      <c r="K27" s="30">
        <f aca="true" t="shared" si="7" ref="K27:K35">SUM(B27:J27)</f>
        <v>-384967.86999999994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-47968.8</v>
      </c>
      <c r="C28" s="30">
        <f t="shared" si="8"/>
        <v>-45676.4</v>
      </c>
      <c r="D28" s="30">
        <f t="shared" si="8"/>
        <v>-52025.6</v>
      </c>
      <c r="E28" s="30">
        <f t="shared" si="8"/>
        <v>-28380</v>
      </c>
      <c r="F28" s="30">
        <f t="shared" si="8"/>
        <v>-39648.4</v>
      </c>
      <c r="G28" s="30">
        <f t="shared" si="8"/>
        <v>-25053.6</v>
      </c>
      <c r="H28" s="30">
        <f t="shared" si="8"/>
        <v>-23958</v>
      </c>
      <c r="I28" s="30">
        <f t="shared" si="8"/>
        <v>-53380.8</v>
      </c>
      <c r="J28" s="30">
        <f t="shared" si="8"/>
        <v>-7114.8</v>
      </c>
      <c r="K28" s="30">
        <f t="shared" si="7"/>
        <v>-323206.4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-47968.8</v>
      </c>
      <c r="C29" s="30">
        <f aca="true" t="shared" si="9" ref="C29:J29">-ROUND((C9)*$E$3,2)</f>
        <v>-45676.4</v>
      </c>
      <c r="D29" s="30">
        <f t="shared" si="9"/>
        <v>-52025.6</v>
      </c>
      <c r="E29" s="30">
        <f t="shared" si="9"/>
        <v>-28380</v>
      </c>
      <c r="F29" s="30">
        <f t="shared" si="9"/>
        <v>-39648.4</v>
      </c>
      <c r="G29" s="30">
        <f t="shared" si="9"/>
        <v>-25053.6</v>
      </c>
      <c r="H29" s="30">
        <f t="shared" si="9"/>
        <v>-23958</v>
      </c>
      <c r="I29" s="30">
        <f t="shared" si="9"/>
        <v>-53380.8</v>
      </c>
      <c r="J29" s="30">
        <f t="shared" si="9"/>
        <v>-7114.8</v>
      </c>
      <c r="K29" s="30">
        <f t="shared" si="7"/>
        <v>-323206.4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>SUM(B34:B44)</f>
        <v>-4794.34</v>
      </c>
      <c r="C33" s="27">
        <f aca="true" t="shared" si="10" ref="C33:J33">SUM(C34:C44)</f>
        <v>-4455.66</v>
      </c>
      <c r="D33" s="27">
        <f t="shared" si="10"/>
        <v>-24169.37</v>
      </c>
      <c r="E33" s="27">
        <f t="shared" si="10"/>
        <v>-3005.7200000000003</v>
      </c>
      <c r="F33" s="27">
        <f t="shared" si="10"/>
        <v>-4360.42</v>
      </c>
      <c r="G33" s="27">
        <f t="shared" si="10"/>
        <v>-4455.66</v>
      </c>
      <c r="H33" s="27">
        <f t="shared" si="10"/>
        <v>-4275.75</v>
      </c>
      <c r="I33" s="27">
        <f t="shared" si="10"/>
        <v>-5408.19</v>
      </c>
      <c r="J33" s="27">
        <f t="shared" si="10"/>
        <v>-6836.36</v>
      </c>
      <c r="K33" s="30">
        <f t="shared" si="7"/>
        <v>-61761.47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30">
        <v>-5845.59</v>
      </c>
      <c r="C43" s="30">
        <v>-5432.65</v>
      </c>
      <c r="D43" s="30">
        <v>-6916.63</v>
      </c>
      <c r="E43" s="30">
        <v>-3664.78</v>
      </c>
      <c r="F43" s="30">
        <v>-5316.52</v>
      </c>
      <c r="G43" s="30">
        <v>-5432.65</v>
      </c>
      <c r="H43" s="30">
        <v>-5213.28</v>
      </c>
      <c r="I43" s="30">
        <v>-6594.03</v>
      </c>
      <c r="J43" s="30">
        <v>-1806.58</v>
      </c>
      <c r="K43" s="30">
        <f>SUM(B43:J43)</f>
        <v>-46222.71</v>
      </c>
      <c r="L43" s="24"/>
      <c r="M43"/>
      <c r="N43"/>
    </row>
    <row r="44" spans="1:14" s="23" customFormat="1" ht="16.5" customHeight="1">
      <c r="A44" s="25" t="s">
        <v>73</v>
      </c>
      <c r="B44" s="30">
        <v>1051.25</v>
      </c>
      <c r="C44" s="30">
        <v>976.99</v>
      </c>
      <c r="D44" s="30">
        <v>1243.86</v>
      </c>
      <c r="E44" s="30">
        <v>659.06</v>
      </c>
      <c r="F44" s="30">
        <v>956.1</v>
      </c>
      <c r="G44" s="30">
        <v>976.99</v>
      </c>
      <c r="H44" s="30">
        <v>937.53</v>
      </c>
      <c r="I44" s="30">
        <v>1185.84</v>
      </c>
      <c r="J44" s="30">
        <v>324.89</v>
      </c>
      <c r="K44" s="30">
        <f>SUM(B44:J44)</f>
        <v>8312.51</v>
      </c>
      <c r="L44" s="24"/>
      <c r="M44"/>
      <c r="N44"/>
    </row>
    <row r="45" spans="1:12" ht="12" customHeight="1">
      <c r="A45" s="22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/>
      <c r="L45" s="21"/>
    </row>
    <row r="46" spans="1:14" ht="16.5" customHeight="1">
      <c r="A46" s="18" t="s">
        <v>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L46" s="21"/>
      <c r="M46"/>
      <c r="N46"/>
    </row>
    <row r="47" spans="1:12" ht="12" customHeight="1">
      <c r="A47" s="18"/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20"/>
      <c r="L47" s="9"/>
    </row>
    <row r="48" spans="1:12" ht="16.5" customHeight="1">
      <c r="A48" s="16" t="s">
        <v>8</v>
      </c>
      <c r="B48" s="27">
        <f>IF(B17+B27+B49&lt;0,0,B17+B27+B49)</f>
        <v>339072.83999999997</v>
      </c>
      <c r="C48" s="27">
        <f aca="true" t="shared" si="11" ref="C48:J48">IF(C17+C27+C49&lt;0,0,C17+C27+C49)</f>
        <v>314361.54000000004</v>
      </c>
      <c r="D48" s="27">
        <f t="shared" si="11"/>
        <v>387685.01</v>
      </c>
      <c r="E48" s="27">
        <f t="shared" si="11"/>
        <v>214464.13</v>
      </c>
      <c r="F48" s="27">
        <f t="shared" si="11"/>
        <v>312855.82999999996</v>
      </c>
      <c r="G48" s="27">
        <f t="shared" si="11"/>
        <v>334770.3599999999</v>
      </c>
      <c r="H48" s="27">
        <f t="shared" si="11"/>
        <v>321263.61</v>
      </c>
      <c r="I48" s="27">
        <f t="shared" si="11"/>
        <v>383509.81</v>
      </c>
      <c r="J48" s="27">
        <f t="shared" si="11"/>
        <v>107000.56999999999</v>
      </c>
      <c r="K48" s="20">
        <f>SUM(B48:J48)</f>
        <v>2714983.6999999997</v>
      </c>
      <c r="L48" s="55"/>
    </row>
    <row r="49" spans="1:13" ht="16.5" customHeight="1">
      <c r="A49" s="18" t="s">
        <v>7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M49" s="19"/>
    </row>
    <row r="50" spans="1:14" ht="16.5" customHeight="1">
      <c r="A50" s="18" t="s">
        <v>6</v>
      </c>
      <c r="B50" s="27">
        <f>IF(B17+B27+B49&gt;0,0,B17+B27+B49)</f>
        <v>0</v>
      </c>
      <c r="C50" s="27">
        <f aca="true" t="shared" si="12" ref="C50:J50">IF(C17+C27+C49&gt;0,0,C17+C27+C49)</f>
        <v>0</v>
      </c>
      <c r="D50" s="27">
        <f t="shared" si="12"/>
        <v>0</v>
      </c>
      <c r="E50" s="27">
        <f t="shared" si="12"/>
        <v>0</v>
      </c>
      <c r="F50" s="27">
        <f t="shared" si="12"/>
        <v>0</v>
      </c>
      <c r="G50" s="27">
        <f t="shared" si="12"/>
        <v>0</v>
      </c>
      <c r="H50" s="27">
        <f t="shared" si="12"/>
        <v>0</v>
      </c>
      <c r="I50" s="27">
        <f t="shared" si="12"/>
        <v>0</v>
      </c>
      <c r="J50" s="27">
        <f t="shared" si="12"/>
        <v>0</v>
      </c>
      <c r="K50" s="17">
        <f>SUM(B50:J50)</f>
        <v>0</v>
      </c>
      <c r="L50"/>
      <c r="M50"/>
      <c r="N50"/>
    </row>
    <row r="51" spans="1:11" ht="12" customHeight="1">
      <c r="A51" s="16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2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" customHeight="1">
      <c r="A53" s="13"/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/>
    </row>
    <row r="54" spans="1:12" ht="16.5" customHeight="1">
      <c r="A54" s="11" t="s">
        <v>5</v>
      </c>
      <c r="B54" s="10">
        <f aca="true" t="shared" si="13" ref="B54:J54">SUM(B55:B66)</f>
        <v>339072.84</v>
      </c>
      <c r="C54" s="10">
        <f t="shared" si="13"/>
        <v>314361.54</v>
      </c>
      <c r="D54" s="10">
        <f t="shared" si="13"/>
        <v>387685</v>
      </c>
      <c r="E54" s="10">
        <f t="shared" si="13"/>
        <v>214464.14</v>
      </c>
      <c r="F54" s="10">
        <f t="shared" si="13"/>
        <v>312855.83</v>
      </c>
      <c r="G54" s="10">
        <f t="shared" si="13"/>
        <v>334770.36</v>
      </c>
      <c r="H54" s="10">
        <f t="shared" si="13"/>
        <v>321263.61</v>
      </c>
      <c r="I54" s="10">
        <f>SUM(I55:I67)</f>
        <v>383509.82</v>
      </c>
      <c r="J54" s="10">
        <f t="shared" si="13"/>
        <v>107000.56</v>
      </c>
      <c r="K54" s="5">
        <f>SUM(K55:K67)</f>
        <v>2714983.7</v>
      </c>
      <c r="L54" s="9"/>
    </row>
    <row r="55" spans="1:11" ht="16.5" customHeight="1">
      <c r="A55" s="7" t="s">
        <v>60</v>
      </c>
      <c r="B55" s="8">
        <v>296858.27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aca="true" t="shared" si="14" ref="K55:K66">SUM(B55:J55)</f>
        <v>296858.27</v>
      </c>
    </row>
    <row r="56" spans="1:11" ht="16.5" customHeight="1">
      <c r="A56" s="7" t="s">
        <v>61</v>
      </c>
      <c r="B56" s="8">
        <v>42214.57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42214.57</v>
      </c>
    </row>
    <row r="57" spans="1:11" ht="16.5" customHeight="1">
      <c r="A57" s="7" t="s">
        <v>4</v>
      </c>
      <c r="B57" s="6">
        <v>0</v>
      </c>
      <c r="C57" s="8">
        <v>314361.54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314361.54</v>
      </c>
    </row>
    <row r="58" spans="1:11" ht="16.5" customHeight="1">
      <c r="A58" s="7" t="s">
        <v>3</v>
      </c>
      <c r="B58" s="6">
        <v>0</v>
      </c>
      <c r="C58" s="6">
        <v>0</v>
      </c>
      <c r="D58" s="8">
        <v>387685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387685</v>
      </c>
    </row>
    <row r="59" spans="1:11" ht="16.5" customHeight="1">
      <c r="A59" s="7" t="s">
        <v>2</v>
      </c>
      <c r="B59" s="6">
        <v>0</v>
      </c>
      <c r="C59" s="6">
        <v>0</v>
      </c>
      <c r="D59" s="6">
        <v>0</v>
      </c>
      <c r="E59" s="8">
        <v>214464.14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214464.14</v>
      </c>
    </row>
    <row r="60" spans="1:11" ht="16.5" customHeight="1">
      <c r="A60" s="7" t="s">
        <v>1</v>
      </c>
      <c r="B60" s="6">
        <v>0</v>
      </c>
      <c r="C60" s="6">
        <v>0</v>
      </c>
      <c r="D60" s="6">
        <v>0</v>
      </c>
      <c r="E60" s="6">
        <v>0</v>
      </c>
      <c r="F60" s="8">
        <v>312855.83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312855.83</v>
      </c>
    </row>
    <row r="61" spans="1:11" ht="16.5" customHeight="1">
      <c r="A61" s="7" t="s">
        <v>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8">
        <v>334770.36</v>
      </c>
      <c r="H61" s="6">
        <v>0</v>
      </c>
      <c r="I61" s="6">
        <v>0</v>
      </c>
      <c r="J61" s="6">
        <v>0</v>
      </c>
      <c r="K61" s="5">
        <f t="shared" si="14"/>
        <v>334770.36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8">
        <v>321263.61</v>
      </c>
      <c r="I62" s="6">
        <v>0</v>
      </c>
      <c r="J62" s="6">
        <v>0</v>
      </c>
      <c r="K62" s="5">
        <f t="shared" si="14"/>
        <v>321263.61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0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128552.49</v>
      </c>
      <c r="J64" s="6">
        <v>0</v>
      </c>
      <c r="K64" s="5">
        <f t="shared" si="14"/>
        <v>128552.49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254957.33</v>
      </c>
      <c r="J65" s="6">
        <v>0</v>
      </c>
      <c r="K65" s="5">
        <f t="shared" si="14"/>
        <v>254957.33</v>
      </c>
    </row>
    <row r="66" spans="1:11" ht="16.5" customHeight="1">
      <c r="A66" s="7" t="s">
        <v>57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107000.56</v>
      </c>
      <c r="K66" s="5">
        <f t="shared" si="14"/>
        <v>107000.56</v>
      </c>
    </row>
    <row r="67" spans="1:11" ht="18" customHeight="1">
      <c r="A67" s="4" t="s">
        <v>68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2">
        <f>SUM(B67:J67)</f>
        <v>0</v>
      </c>
    </row>
    <row r="68" ht="18" customHeight="1"/>
    <row r="69" ht="18" customHeight="1"/>
    <row r="70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2021-12-16T20:47:18Z</dcterms:modified>
  <cp:category/>
  <cp:version/>
  <cp:contentType/>
  <cp:contentStatus/>
</cp:coreProperties>
</file>